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krajicova\Desktop\"/>
    </mc:Choice>
  </mc:AlternateContent>
  <xr:revisionPtr revIDLastSave="0" documentId="13_ncr:1_{D40FFB43-5A65-4A78-A1CB-CFE41ABAC89A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vzor" sheetId="2" r:id="rId1"/>
    <sheet name="formulár" sheetId="3" r:id="rId2"/>
    <sheet name="List4" sheetId="4" r:id="rId3"/>
    <sheet name="List5" sheetId="5" r:id="rId4"/>
    <sheet name="List6" sheetId="6" r:id="rId5"/>
    <sheet name="List7" sheetId="7" r:id="rId6"/>
    <sheet name="List8" sheetId="8" r:id="rId7"/>
    <sheet name="List9" sheetId="9" r:id="rId8"/>
    <sheet name="List10" sheetId="10" r:id="rId9"/>
    <sheet name="List11" sheetId="11" r:id="rId10"/>
    <sheet name="List12" sheetId="12" r:id="rId11"/>
    <sheet name="List13" sheetId="13" r:id="rId12"/>
    <sheet name="List14" sheetId="14" r:id="rId13"/>
    <sheet name="List15" sheetId="15" r:id="rId14"/>
    <sheet name="List16" sheetId="16" r:id="rId1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7" i="3" l="1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34" i="3"/>
  <c r="Q35" i="3"/>
  <c r="Q36" i="3"/>
  <c r="M19" i="3"/>
  <c r="M20" i="3"/>
  <c r="M21" i="3"/>
  <c r="M22" i="3"/>
  <c r="M23" i="3"/>
  <c r="M24" i="3"/>
  <c r="M25" i="3"/>
  <c r="M28" i="3"/>
  <c r="M29" i="3"/>
  <c r="M30" i="3"/>
  <c r="M32" i="3"/>
  <c r="M33" i="3"/>
  <c r="M34" i="3"/>
  <c r="M36" i="3"/>
  <c r="M26" i="3"/>
  <c r="M27" i="3"/>
  <c r="M31" i="3"/>
  <c r="M35" i="3"/>
  <c r="H57" i="3"/>
  <c r="M91" i="2"/>
  <c r="M92" i="2"/>
  <c r="M19" i="2"/>
  <c r="M20" i="2"/>
  <c r="M57" i="2" s="1"/>
  <c r="M21" i="2"/>
  <c r="M22" i="2"/>
  <c r="M23" i="2"/>
  <c r="M24" i="2"/>
  <c r="M25" i="2"/>
  <c r="M26" i="2"/>
  <c r="M50" i="2"/>
  <c r="M51" i="2"/>
  <c r="M52" i="2"/>
  <c r="M53" i="2"/>
  <c r="M54" i="2"/>
  <c r="M55" i="2"/>
  <c r="Q19" i="2"/>
  <c r="Q20" i="2"/>
  <c r="Q57" i="2" s="1"/>
  <c r="Q21" i="2"/>
  <c r="Q22" i="2"/>
  <c r="Q23" i="2"/>
  <c r="Q24" i="2"/>
  <c r="Q25" i="2"/>
  <c r="Q26" i="2"/>
  <c r="Q50" i="2"/>
  <c r="Q51" i="2"/>
  <c r="Q52" i="2"/>
  <c r="Q53" i="2"/>
  <c r="Q54" i="2"/>
  <c r="Q55" i="2"/>
  <c r="I19" i="2"/>
  <c r="I20" i="2"/>
  <c r="I57" i="2" s="1"/>
  <c r="I21" i="2"/>
  <c r="I22" i="2"/>
  <c r="I23" i="2"/>
  <c r="I24" i="2"/>
  <c r="I25" i="2"/>
  <c r="I26" i="2"/>
  <c r="I50" i="2"/>
  <c r="I51" i="2"/>
  <c r="I52" i="2"/>
  <c r="I53" i="2"/>
  <c r="I54" i="2"/>
  <c r="I55" i="2"/>
  <c r="H57" i="2"/>
  <c r="Q56" i="2"/>
  <c r="M56" i="2"/>
  <c r="I56" i="2"/>
  <c r="Q49" i="2"/>
  <c r="M49" i="2"/>
  <c r="I49" i="2"/>
  <c r="Q48" i="2"/>
  <c r="M48" i="2"/>
  <c r="I48" i="2"/>
  <c r="Q47" i="2"/>
  <c r="M47" i="2"/>
  <c r="I47" i="2"/>
  <c r="Q46" i="2"/>
  <c r="M46" i="2"/>
  <c r="I46" i="2"/>
  <c r="Q45" i="2"/>
  <c r="M45" i="2"/>
  <c r="I45" i="2"/>
  <c r="Q44" i="2"/>
  <c r="M44" i="2"/>
  <c r="I44" i="2"/>
  <c r="Q43" i="2"/>
  <c r="M43" i="2"/>
  <c r="I43" i="2"/>
  <c r="Q42" i="2"/>
  <c r="M42" i="2"/>
  <c r="I42" i="2"/>
  <c r="Q41" i="2"/>
  <c r="M41" i="2"/>
  <c r="I41" i="2"/>
  <c r="Q40" i="2"/>
  <c r="M40" i="2"/>
  <c r="I40" i="2"/>
  <c r="Q39" i="2"/>
  <c r="M39" i="2"/>
  <c r="I39" i="2"/>
  <c r="Q38" i="2"/>
  <c r="M38" i="2"/>
  <c r="I38" i="2"/>
  <c r="Q37" i="2"/>
  <c r="M37" i="2"/>
  <c r="I37" i="2"/>
  <c r="Q36" i="2"/>
  <c r="M36" i="2"/>
  <c r="I36" i="2"/>
  <c r="Q35" i="2"/>
  <c r="M35" i="2"/>
  <c r="I35" i="2"/>
  <c r="Q34" i="2"/>
  <c r="M34" i="2"/>
  <c r="I34" i="2"/>
  <c r="Q33" i="2"/>
  <c r="M33" i="2"/>
  <c r="I33" i="2"/>
  <c r="Q32" i="2"/>
  <c r="M32" i="2"/>
  <c r="I32" i="2"/>
  <c r="Q31" i="2"/>
  <c r="M31" i="2"/>
  <c r="I31" i="2"/>
  <c r="Q30" i="2"/>
  <c r="M30" i="2"/>
  <c r="I30" i="2"/>
  <c r="Q29" i="2"/>
  <c r="M29" i="2"/>
  <c r="I29" i="2"/>
  <c r="Q28" i="2"/>
  <c r="M28" i="2"/>
  <c r="I28" i="2"/>
  <c r="Q27" i="2"/>
  <c r="M27" i="2"/>
  <c r="I27" i="2"/>
  <c r="M91" i="3"/>
  <c r="M92" i="3"/>
  <c r="Q51" i="3"/>
  <c r="Q52" i="3"/>
  <c r="Q53" i="3"/>
  <c r="Q54" i="3"/>
  <c r="Q55" i="3"/>
  <c r="Q56" i="3"/>
  <c r="Q50" i="3"/>
  <c r="Q49" i="3"/>
  <c r="Q48" i="3"/>
  <c r="Q47" i="3"/>
  <c r="Q46" i="3"/>
  <c r="Q45" i="3"/>
  <c r="Q44" i="3"/>
  <c r="Q43" i="3"/>
  <c r="Q42" i="3"/>
  <c r="Q41" i="3"/>
  <c r="Q40" i="3"/>
  <c r="Q39" i="3"/>
  <c r="Q38" i="3"/>
  <c r="Q37" i="3"/>
  <c r="M50" i="3"/>
  <c r="M51" i="3"/>
  <c r="M52" i="3"/>
  <c r="M53" i="3"/>
  <c r="M54" i="3"/>
  <c r="M55" i="3"/>
  <c r="I50" i="3"/>
  <c r="I51" i="3"/>
  <c r="I52" i="3"/>
  <c r="I53" i="3"/>
  <c r="I54" i="3"/>
  <c r="I55" i="3"/>
  <c r="M56" i="3"/>
  <c r="I56" i="3"/>
  <c r="M49" i="3"/>
  <c r="I49" i="3"/>
  <c r="M48" i="3"/>
  <c r="I48" i="3"/>
  <c r="M47" i="3"/>
  <c r="I47" i="3"/>
  <c r="M46" i="3"/>
  <c r="I46" i="3"/>
  <c r="M45" i="3"/>
  <c r="I45" i="3"/>
  <c r="M44" i="3"/>
  <c r="I44" i="3"/>
  <c r="M43" i="3"/>
  <c r="I43" i="3"/>
  <c r="M42" i="3"/>
  <c r="I42" i="3"/>
  <c r="M41" i="3"/>
  <c r="I41" i="3"/>
  <c r="M40" i="3"/>
  <c r="I40" i="3"/>
  <c r="M39" i="3"/>
  <c r="I39" i="3"/>
  <c r="M38" i="3"/>
  <c r="I38" i="3"/>
  <c r="M37" i="3"/>
  <c r="I57" i="3" l="1"/>
  <c r="Q57" i="3"/>
  <c r="M100" i="3" s="1"/>
  <c r="M104" i="3" s="1"/>
  <c r="M103" i="2"/>
  <c r="M100" i="2"/>
  <c r="M104" i="2" s="1"/>
  <c r="M97" i="2"/>
  <c r="M94" i="2"/>
  <c r="M98" i="2" s="1"/>
  <c r="M57" i="3"/>
  <c r="M97" i="3" s="1"/>
  <c r="M107" i="2"/>
  <c r="M108" i="2" s="1"/>
  <c r="M103" i="3" l="1"/>
  <c r="M94" i="3"/>
  <c r="M98" i="3" s="1"/>
  <c r="M107" i="3" l="1"/>
  <c r="M108" i="3" s="1"/>
</calcChain>
</file>

<file path=xl/sharedStrings.xml><?xml version="1.0" encoding="utf-8"?>
<sst xmlns="http://schemas.openxmlformats.org/spreadsheetml/2006/main" count="629" uniqueCount="75">
  <si>
    <t xml:space="preserve"> </t>
  </si>
  <si>
    <t>rozměr 1</t>
  </si>
  <si>
    <t>rozměr2</t>
  </si>
  <si>
    <t>počet ks</t>
  </si>
  <si>
    <t>m2</t>
  </si>
  <si>
    <t>hrana1</t>
  </si>
  <si>
    <t>hrana2</t>
  </si>
  <si>
    <t>bm</t>
  </si>
  <si>
    <t>cena bm</t>
  </si>
  <si>
    <t>x</t>
  </si>
  <si>
    <t>OBJEDNÁVKA</t>
  </si>
  <si>
    <t>datum objednávky</t>
  </si>
  <si>
    <t>číslo objednávky</t>
  </si>
  <si>
    <t>-</t>
  </si>
  <si>
    <t>CNC formátování plošného materiálu</t>
  </si>
  <si>
    <t>cena tab</t>
  </si>
  <si>
    <t>počet tab k formátování</t>
  </si>
  <si>
    <t>formátování celkem</t>
  </si>
  <si>
    <t>materiál celkem</t>
  </si>
  <si>
    <t>cena bm za hranění</t>
  </si>
  <si>
    <t>cena bm za hranu</t>
  </si>
  <si>
    <t>hranění celkem</t>
  </si>
  <si>
    <t>materiál :</t>
  </si>
  <si>
    <t>bez DPH</t>
  </si>
  <si>
    <t>ks</t>
  </si>
  <si>
    <t>plocha</t>
  </si>
  <si>
    <t>délka</t>
  </si>
  <si>
    <t>rozměr 1 je délka po létech, rozměr 2 je šířka napříč létům</t>
  </si>
  <si>
    <t>POZOR !!!</t>
  </si>
  <si>
    <t>tl.</t>
  </si>
  <si>
    <t>č.</t>
  </si>
  <si>
    <t>Šafaříkova 21, 693 01 Hustopeče</t>
  </si>
  <si>
    <t>tel: 519 413 787, 777 865 414</t>
  </si>
  <si>
    <t>mail:prodejna@stolarskepotreby.cz</t>
  </si>
  <si>
    <t>datum dodání</t>
  </si>
  <si>
    <t xml:space="preserve">zákazník : </t>
  </si>
  <si>
    <t xml:space="preserve">telefon : </t>
  </si>
  <si>
    <t xml:space="preserve">email : </t>
  </si>
  <si>
    <t>.</t>
  </si>
  <si>
    <t>poř.</t>
  </si>
  <si>
    <t>hr.</t>
  </si>
  <si>
    <t>HRANY CELKEM</t>
  </si>
  <si>
    <t>FORMÁT. DÍLY CELKEM</t>
  </si>
  <si>
    <t>vyplní zákazník</t>
  </si>
  <si>
    <t>vyplní dodavatel</t>
  </si>
  <si>
    <t>název a číslo dekoru</t>
  </si>
  <si>
    <t>název, číslo dekoru a rozměr</t>
  </si>
  <si>
    <t>Vaši objednávku převzal(a):</t>
  </si>
  <si>
    <t>mm</t>
  </si>
  <si>
    <t>uvádějte rozměr dílce vč.rozměru síly hrany</t>
  </si>
  <si>
    <t xml:space="preserve">pokud chcete vyrobit dílec o celkovém rozměru 720x396mm ohraněný ABS 2mm </t>
  </si>
  <si>
    <t>dokola, je nutné nahlásit k nařezání díl 720x396mm</t>
  </si>
  <si>
    <t>změna výpočtu ceny vyhrazena</t>
  </si>
  <si>
    <t>A2</t>
  </si>
  <si>
    <t>ABS 22x2mm</t>
  </si>
  <si>
    <t>ABS 22x0,5mm</t>
  </si>
  <si>
    <t>x - ABS hrana 22x0,5mm:</t>
  </si>
  <si>
    <t>A2 - ABS hrana 22x2mm:</t>
  </si>
  <si>
    <t>cena 1tab za materiál</t>
  </si>
  <si>
    <t>x - počet bm hrany+15% prořez</t>
  </si>
  <si>
    <t xml:space="preserve">       ceny za formátování a hranění jsou </t>
  </si>
  <si>
    <t xml:space="preserve">             platné dle aktuálního ceníku</t>
  </si>
  <si>
    <t>cena 1tab za formátování</t>
  </si>
  <si>
    <t>Kč</t>
  </si>
  <si>
    <t>CENA CELKEM</t>
  </si>
  <si>
    <t>s DPH</t>
  </si>
  <si>
    <t>A2 - počet bm hrany+15% prořez</t>
  </si>
  <si>
    <t>Novák Josef</t>
  </si>
  <si>
    <t>joza.novak@seznam.cz</t>
  </si>
  <si>
    <t>akát 1277 (Egger)</t>
  </si>
  <si>
    <t>1277 akát</t>
  </si>
  <si>
    <t>630 limetka</t>
  </si>
  <si>
    <t>1.1.2013 - Klimeš Martin 602602602</t>
  </si>
  <si>
    <t>uvedené ceny jsou bez DPH</t>
  </si>
  <si>
    <t>Minimální rozměr pro hranění dílce šířka - 60mm, délka - 100mm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</si>
</sst>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\ &quot;Kč&quot;"/>
    <numFmt numFmtId="166" formatCode="0.0"/>
  </numFmts>
  <fonts count="17" x14ac:knownFonts="1">
    <font>
      <sz val="10"/>
      <name val="Arial CE"/>
      <charset val="238"/>
    </font>
    <font>
      <b/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sz val="18"/>
      <name val="Arial CE"/>
      <charset val="238"/>
    </font>
    <font>
      <sz val="9"/>
      <name val="Arial CE"/>
      <charset val="238"/>
    </font>
    <font>
      <b/>
      <i/>
      <u/>
      <sz val="9"/>
      <name val="Arial CE"/>
      <charset val="238"/>
    </font>
    <font>
      <i/>
      <sz val="8"/>
      <name val="Arial CE"/>
      <charset val="238"/>
    </font>
    <font>
      <b/>
      <sz val="8"/>
      <name val="Arial CE"/>
      <charset val="238"/>
    </font>
    <font>
      <u/>
      <sz val="8"/>
      <name val="Arial CE"/>
      <charset val="238"/>
    </font>
    <font>
      <sz val="10"/>
      <name val="Arial CE"/>
      <charset val="238"/>
    </font>
    <font>
      <b/>
      <sz val="6"/>
      <name val="Arial CE"/>
      <charset val="238"/>
    </font>
    <font>
      <sz val="6"/>
      <name val="Arial CE"/>
      <charset val="238"/>
    </font>
    <font>
      <u/>
      <sz val="15"/>
      <color indexed="12"/>
      <name val="Arial CE"/>
      <charset val="238"/>
    </font>
    <font>
      <u/>
      <sz val="9"/>
      <color indexed="12"/>
      <name val="Arial CE"/>
      <charset val="238"/>
    </font>
    <font>
      <b/>
      <sz val="8"/>
      <color rgb="FFFF0000"/>
      <name val="Arial CE"/>
      <charset val="238"/>
    </font>
    <font>
      <sz val="8"/>
      <color rgb="FFFF0000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5"/>
        <bgColor indexed="64"/>
      </patternFill>
    </fill>
  </fills>
  <borders count="57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211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Border="1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1" fontId="3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3" fillId="0" borderId="17" xfId="0" applyFont="1" applyBorder="1" applyAlignment="1">
      <alignment horizontal="center"/>
    </xf>
    <xf numFmtId="164" fontId="3" fillId="0" borderId="0" xfId="0" applyNumberFormat="1" applyFont="1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right"/>
    </xf>
    <xf numFmtId="0" fontId="0" fillId="0" borderId="18" xfId="0" applyBorder="1"/>
    <xf numFmtId="0" fontId="0" fillId="0" borderId="0" xfId="0" applyBorder="1" applyAlignment="1">
      <alignment horizontal="center"/>
    </xf>
    <xf numFmtId="0" fontId="5" fillId="0" borderId="18" xfId="0" applyFont="1" applyBorder="1"/>
    <xf numFmtId="0" fontId="5" fillId="0" borderId="0" xfId="0" applyFont="1" applyBorder="1" applyAlignment="1">
      <alignment horizontal="center"/>
    </xf>
    <xf numFmtId="0" fontId="5" fillId="0" borderId="13" xfId="0" applyFont="1" applyBorder="1"/>
    <xf numFmtId="0" fontId="3" fillId="0" borderId="18" xfId="0" applyFont="1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0" fillId="0" borderId="19" xfId="0" applyBorder="1"/>
    <xf numFmtId="0" fontId="2" fillId="0" borderId="16" xfId="0" applyFont="1" applyBorder="1"/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20" xfId="0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right"/>
    </xf>
    <xf numFmtId="0" fontId="3" fillId="0" borderId="25" xfId="0" applyFont="1" applyBorder="1" applyAlignment="1">
      <alignment horizontal="right"/>
    </xf>
    <xf numFmtId="0" fontId="3" fillId="0" borderId="26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14" xfId="0" applyFont="1" applyBorder="1" applyAlignment="1">
      <alignment horizontal="right"/>
    </xf>
    <xf numFmtId="0" fontId="0" fillId="0" borderId="28" xfId="0" applyBorder="1"/>
    <xf numFmtId="0" fontId="3" fillId="0" borderId="29" xfId="0" applyFont="1" applyBorder="1"/>
    <xf numFmtId="0" fontId="3" fillId="0" borderId="3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2" xfId="0" applyFont="1" applyBorder="1"/>
    <xf numFmtId="0" fontId="3" fillId="0" borderId="33" xfId="0" applyFont="1" applyBorder="1"/>
    <xf numFmtId="0" fontId="3" fillId="0" borderId="26" xfId="0" applyFont="1" applyBorder="1"/>
    <xf numFmtId="0" fontId="9" fillId="0" borderId="0" xfId="0" applyFont="1"/>
    <xf numFmtId="0" fontId="0" fillId="0" borderId="34" xfId="0" applyBorder="1"/>
    <xf numFmtId="0" fontId="5" fillId="2" borderId="19" xfId="0" applyFont="1" applyFill="1" applyBorder="1"/>
    <xf numFmtId="0" fontId="5" fillId="2" borderId="14" xfId="0" applyFont="1" applyFill="1" applyBorder="1"/>
    <xf numFmtId="0" fontId="5" fillId="2" borderId="15" xfId="0" applyFont="1" applyFill="1" applyBorder="1"/>
    <xf numFmtId="164" fontId="3" fillId="2" borderId="14" xfId="0" applyNumberFormat="1" applyFont="1" applyFill="1" applyBorder="1"/>
    <xf numFmtId="0" fontId="0" fillId="2" borderId="15" xfId="0" applyFill="1" applyBorder="1"/>
    <xf numFmtId="165" fontId="3" fillId="2" borderId="15" xfId="0" applyNumberFormat="1" applyFont="1" applyFill="1" applyBorder="1"/>
    <xf numFmtId="0" fontId="3" fillId="3" borderId="17" xfId="0" applyFont="1" applyFill="1" applyBorder="1" applyAlignment="1">
      <alignment horizontal="center"/>
    </xf>
    <xf numFmtId="0" fontId="0" fillId="3" borderId="14" xfId="0" applyFill="1" applyBorder="1"/>
    <xf numFmtId="0" fontId="0" fillId="3" borderId="15" xfId="0" applyFill="1" applyBorder="1"/>
    <xf numFmtId="0" fontId="0" fillId="3" borderId="35" xfId="0" applyFill="1" applyBorder="1"/>
    <xf numFmtId="0" fontId="6" fillId="3" borderId="19" xfId="0" applyFont="1" applyFill="1" applyBorder="1" applyAlignment="1">
      <alignment horizontal="left"/>
    </xf>
    <xf numFmtId="0" fontId="0" fillId="3" borderId="14" xfId="0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4" xfId="0" applyFont="1" applyFill="1" applyBorder="1" applyAlignment="1">
      <alignment horizontal="center"/>
    </xf>
    <xf numFmtId="0" fontId="7" fillId="3" borderId="36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7" fillId="3" borderId="39" xfId="0" applyFont="1" applyFill="1" applyBorder="1" applyAlignment="1">
      <alignment horizontal="center"/>
    </xf>
    <xf numFmtId="0" fontId="3" fillId="3" borderId="33" xfId="0" applyFont="1" applyFill="1" applyBorder="1" applyAlignment="1">
      <alignment horizontal="center"/>
    </xf>
    <xf numFmtId="0" fontId="3" fillId="3" borderId="40" xfId="0" applyFont="1" applyFill="1" applyBorder="1" applyAlignment="1">
      <alignment horizontal="center"/>
    </xf>
    <xf numFmtId="0" fontId="3" fillId="3" borderId="41" xfId="0" applyFont="1" applyFill="1" applyBorder="1" applyAlignment="1">
      <alignment horizontal="center"/>
    </xf>
    <xf numFmtId="0" fontId="3" fillId="3" borderId="35" xfId="0" applyFont="1" applyFill="1" applyBorder="1" applyAlignment="1">
      <alignment horizontal="center"/>
    </xf>
    <xf numFmtId="0" fontId="3" fillId="2" borderId="0" xfId="0" applyFont="1" applyFill="1"/>
    <xf numFmtId="0" fontId="5" fillId="2" borderId="0" xfId="0" applyFont="1" applyFill="1" applyBorder="1"/>
    <xf numFmtId="0" fontId="5" fillId="2" borderId="12" xfId="0" applyFont="1" applyFill="1" applyBorder="1"/>
    <xf numFmtId="164" fontId="3" fillId="0" borderId="0" xfId="0" applyNumberFormat="1" applyFont="1" applyAlignment="1">
      <alignment horizontal="left"/>
    </xf>
    <xf numFmtId="0" fontId="3" fillId="3" borderId="0" xfId="0" applyFont="1" applyFill="1"/>
    <xf numFmtId="0" fontId="3" fillId="0" borderId="42" xfId="0" applyFont="1" applyBorder="1"/>
    <xf numFmtId="0" fontId="3" fillId="0" borderId="19" xfId="0" applyFont="1" applyBorder="1"/>
    <xf numFmtId="0" fontId="5" fillId="3" borderId="1" xfId="0" applyFont="1" applyFill="1" applyBorder="1"/>
    <xf numFmtId="0" fontId="0" fillId="3" borderId="32" xfId="0" applyFill="1" applyBorder="1"/>
    <xf numFmtId="0" fontId="5" fillId="3" borderId="1" xfId="0" applyFont="1" applyFill="1" applyBorder="1" applyAlignment="1">
      <alignment horizontal="right"/>
    </xf>
    <xf numFmtId="0" fontId="0" fillId="3" borderId="1" xfId="0" applyFill="1" applyBorder="1"/>
    <xf numFmtId="0" fontId="0" fillId="3" borderId="33" xfId="0" applyFill="1" applyBorder="1"/>
    <xf numFmtId="0" fontId="5" fillId="3" borderId="32" xfId="0" applyFont="1" applyFill="1" applyBorder="1"/>
    <xf numFmtId="0" fontId="5" fillId="3" borderId="14" xfId="0" applyFont="1" applyFill="1" applyBorder="1"/>
    <xf numFmtId="0" fontId="5" fillId="3" borderId="15" xfId="0" applyFont="1" applyFill="1" applyBorder="1"/>
    <xf numFmtId="0" fontId="5" fillId="3" borderId="14" xfId="0" applyFont="1" applyFill="1" applyBorder="1" applyAlignment="1">
      <alignment horizontal="right"/>
    </xf>
    <xf numFmtId="0" fontId="5" fillId="3" borderId="33" xfId="0" applyFont="1" applyFill="1" applyBorder="1"/>
    <xf numFmtId="0" fontId="5" fillId="2" borderId="11" xfId="0" applyFont="1" applyFill="1" applyBorder="1" applyAlignment="1">
      <alignment horizontal="left"/>
    </xf>
    <xf numFmtId="0" fontId="5" fillId="2" borderId="13" xfId="0" applyFont="1" applyFill="1" applyBorder="1"/>
    <xf numFmtId="0" fontId="5" fillId="2" borderId="1" xfId="0" applyFont="1" applyFill="1" applyBorder="1"/>
    <xf numFmtId="0" fontId="0" fillId="2" borderId="33" xfId="0" applyFill="1" applyBorder="1"/>
    <xf numFmtId="0" fontId="5" fillId="2" borderId="33" xfId="0" applyFont="1" applyFill="1" applyBorder="1"/>
    <xf numFmtId="0" fontId="0" fillId="3" borderId="41" xfId="0" applyFill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/>
    <xf numFmtId="0" fontId="6" fillId="3" borderId="32" xfId="0" applyFont="1" applyFill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165" fontId="3" fillId="2" borderId="41" xfId="0" applyNumberFormat="1" applyFont="1" applyFill="1" applyBorder="1"/>
    <xf numFmtId="164" fontId="3" fillId="2" borderId="32" xfId="0" applyNumberFormat="1" applyFont="1" applyFill="1" applyBorder="1"/>
    <xf numFmtId="0" fontId="3" fillId="2" borderId="19" xfId="0" applyFont="1" applyFill="1" applyBorder="1"/>
    <xf numFmtId="0" fontId="3" fillId="2" borderId="15" xfId="0" applyFont="1" applyFill="1" applyBorder="1"/>
    <xf numFmtId="0" fontId="3" fillId="2" borderId="32" xfId="0" applyFont="1" applyFill="1" applyBorder="1"/>
    <xf numFmtId="0" fontId="3" fillId="2" borderId="33" xfId="0" applyFont="1" applyFill="1" applyBorder="1"/>
    <xf numFmtId="0" fontId="7" fillId="3" borderId="4" xfId="0" applyFont="1" applyFill="1" applyBorder="1" applyAlignment="1">
      <alignment horizontal="center"/>
    </xf>
    <xf numFmtId="0" fontId="7" fillId="3" borderId="6" xfId="0" applyFont="1" applyFill="1" applyBorder="1" applyAlignment="1">
      <alignment horizontal="center"/>
    </xf>
    <xf numFmtId="0" fontId="0" fillId="0" borderId="0" xfId="0" applyFill="1"/>
    <xf numFmtId="3" fontId="3" fillId="3" borderId="1" xfId="0" applyNumberFormat="1" applyFont="1" applyFill="1" applyBorder="1" applyAlignment="1">
      <alignment horizontal="center"/>
    </xf>
    <xf numFmtId="2" fontId="8" fillId="0" borderId="43" xfId="0" applyNumberFormat="1" applyFont="1" applyBorder="1"/>
    <xf numFmtId="2" fontId="8" fillId="0" borderId="41" xfId="0" applyNumberFormat="1" applyFont="1" applyBorder="1"/>
    <xf numFmtId="0" fontId="8" fillId="0" borderId="44" xfId="0" applyFont="1" applyBorder="1"/>
    <xf numFmtId="0" fontId="3" fillId="0" borderId="21" xfId="0" applyFont="1" applyBorder="1"/>
    <xf numFmtId="0" fontId="3" fillId="0" borderId="45" xfId="0" applyFont="1" applyBorder="1"/>
    <xf numFmtId="0" fontId="8" fillId="0" borderId="29" xfId="0" applyFont="1" applyBorder="1"/>
    <xf numFmtId="0" fontId="3" fillId="0" borderId="30" xfId="0" applyFont="1" applyBorder="1"/>
    <xf numFmtId="0" fontId="3" fillId="0" borderId="0" xfId="0" applyFont="1" applyFill="1"/>
    <xf numFmtId="0" fontId="11" fillId="3" borderId="43" xfId="0" applyFont="1" applyFill="1" applyBorder="1" applyAlignment="1">
      <alignment horizontal="center"/>
    </xf>
    <xf numFmtId="0" fontId="11" fillId="3" borderId="41" xfId="0" applyFont="1" applyFill="1" applyBorder="1" applyAlignment="1">
      <alignment horizontal="center"/>
    </xf>
    <xf numFmtId="0" fontId="11" fillId="3" borderId="46" xfId="0" applyFont="1" applyFill="1" applyBorder="1" applyAlignment="1">
      <alignment horizontal="center"/>
    </xf>
    <xf numFmtId="0" fontId="11" fillId="3" borderId="47" xfId="0" applyFont="1" applyFill="1" applyBorder="1" applyAlignment="1">
      <alignment horizontal="center"/>
    </xf>
    <xf numFmtId="0" fontId="12" fillId="0" borderId="32" xfId="0" applyFont="1" applyBorder="1"/>
    <xf numFmtId="0" fontId="0" fillId="3" borderId="12" xfId="0" applyFill="1" applyBorder="1"/>
    <xf numFmtId="0" fontId="0" fillId="3" borderId="11" xfId="0" applyFill="1" applyBorder="1"/>
    <xf numFmtId="0" fontId="6" fillId="3" borderId="16" xfId="0" applyFont="1" applyFill="1" applyBorder="1" applyAlignment="1">
      <alignment horizontal="left"/>
    </xf>
    <xf numFmtId="0" fontId="0" fillId="3" borderId="41" xfId="0" applyFill="1" applyBorder="1" applyAlignment="1">
      <alignment horizontal="center"/>
    </xf>
    <xf numFmtId="0" fontId="0" fillId="3" borderId="0" xfId="0" applyFill="1"/>
    <xf numFmtId="0" fontId="0" fillId="3" borderId="13" xfId="0" applyFill="1" applyBorder="1"/>
    <xf numFmtId="0" fontId="0" fillId="0" borderId="48" xfId="0" applyBorder="1"/>
    <xf numFmtId="0" fontId="0" fillId="0" borderId="49" xfId="0" applyBorder="1"/>
    <xf numFmtId="0" fontId="3" fillId="0" borderId="14" xfId="0" applyFont="1" applyBorder="1"/>
    <xf numFmtId="0" fontId="3" fillId="2" borderId="1" xfId="0" applyFont="1" applyFill="1" applyBorder="1"/>
    <xf numFmtId="0" fontId="3" fillId="2" borderId="14" xfId="0" applyFont="1" applyFill="1" applyBorder="1"/>
    <xf numFmtId="0" fontId="3" fillId="0" borderId="0" xfId="0" applyFont="1" applyFill="1" applyBorder="1"/>
    <xf numFmtId="0" fontId="3" fillId="0" borderId="0" xfId="0" applyNumberFormat="1" applyFont="1" applyFill="1" applyBorder="1"/>
    <xf numFmtId="164" fontId="3" fillId="0" borderId="0" xfId="0" applyNumberFormat="1" applyFont="1" applyFill="1" applyBorder="1"/>
    <xf numFmtId="1" fontId="3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horizontal="right"/>
    </xf>
    <xf numFmtId="165" fontId="3" fillId="0" borderId="0" xfId="0" applyNumberFormat="1" applyFont="1" applyFill="1" applyBorder="1" applyAlignment="1">
      <alignment horizontal="right"/>
    </xf>
    <xf numFmtId="0" fontId="0" fillId="0" borderId="45" xfId="0" applyBorder="1"/>
    <xf numFmtId="0" fontId="0" fillId="0" borderId="29" xfId="0" applyBorder="1"/>
    <xf numFmtId="0" fontId="0" fillId="0" borderId="30" xfId="0" applyBorder="1"/>
    <xf numFmtId="0" fontId="3" fillId="4" borderId="8" xfId="0" applyFont="1" applyFill="1" applyBorder="1"/>
    <xf numFmtId="0" fontId="3" fillId="4" borderId="9" xfId="0" applyFont="1" applyFill="1" applyBorder="1"/>
    <xf numFmtId="3" fontId="8" fillId="4" borderId="9" xfId="0" applyNumberFormat="1" applyFont="1" applyFill="1" applyBorder="1" applyAlignment="1">
      <alignment horizontal="right"/>
    </xf>
    <xf numFmtId="0" fontId="8" fillId="4" borderId="9" xfId="0" applyFont="1" applyFill="1" applyBorder="1"/>
    <xf numFmtId="0" fontId="3" fillId="4" borderId="10" xfId="0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3" fontId="1" fillId="4" borderId="9" xfId="0" applyNumberFormat="1" applyFont="1" applyFill="1" applyBorder="1" applyAlignment="1">
      <alignment horizontal="right"/>
    </xf>
    <xf numFmtId="0" fontId="1" fillId="4" borderId="9" xfId="0" applyFont="1" applyFill="1" applyBorder="1"/>
    <xf numFmtId="0" fontId="2" fillId="4" borderId="10" xfId="0" applyFont="1" applyFill="1" applyBorder="1"/>
    <xf numFmtId="0" fontId="10" fillId="0" borderId="0" xfId="0" applyFont="1" applyBorder="1"/>
    <xf numFmtId="164" fontId="1" fillId="0" borderId="0" xfId="0" applyNumberFormat="1" applyFont="1" applyBorder="1" applyAlignment="1">
      <alignment horizontal="center"/>
    </xf>
    <xf numFmtId="0" fontId="3" fillId="2" borderId="50" xfId="0" applyFont="1" applyFill="1" applyBorder="1"/>
    <xf numFmtId="0" fontId="0" fillId="2" borderId="50" xfId="0" applyFill="1" applyBorder="1"/>
    <xf numFmtId="0" fontId="3" fillId="2" borderId="50" xfId="0" applyNumberFormat="1" applyFont="1" applyFill="1" applyBorder="1"/>
    <xf numFmtId="0" fontId="3" fillId="2" borderId="51" xfId="0" applyFont="1" applyFill="1" applyBorder="1"/>
    <xf numFmtId="0" fontId="0" fillId="2" borderId="51" xfId="0" applyFill="1" applyBorder="1"/>
    <xf numFmtId="164" fontId="3" fillId="2" borderId="51" xfId="0" applyNumberFormat="1" applyFont="1" applyFill="1" applyBorder="1"/>
    <xf numFmtId="0" fontId="3" fillId="0" borderId="51" xfId="0" applyFont="1" applyBorder="1"/>
    <xf numFmtId="0" fontId="0" fillId="0" borderId="51" xfId="0" applyBorder="1"/>
    <xf numFmtId="164" fontId="3" fillId="0" borderId="51" xfId="0" applyNumberFormat="1" applyFont="1" applyBorder="1"/>
    <xf numFmtId="0" fontId="3" fillId="0" borderId="50" xfId="0" applyFont="1" applyBorder="1"/>
    <xf numFmtId="0" fontId="0" fillId="0" borderId="50" xfId="0" applyBorder="1"/>
    <xf numFmtId="1" fontId="3" fillId="0" borderId="50" xfId="0" applyNumberFormat="1" applyFont="1" applyBorder="1" applyAlignment="1">
      <alignment horizontal="right"/>
    </xf>
    <xf numFmtId="164" fontId="3" fillId="2" borderId="51" xfId="0" applyNumberFormat="1" applyFont="1" applyFill="1" applyBorder="1" applyAlignment="1">
      <alignment horizontal="right"/>
    </xf>
    <xf numFmtId="165" fontId="3" fillId="2" borderId="51" xfId="0" applyNumberFormat="1" applyFont="1" applyFill="1" applyBorder="1" applyAlignment="1">
      <alignment horizontal="right"/>
    </xf>
    <xf numFmtId="3" fontId="12" fillId="3" borderId="1" xfId="0" applyNumberFormat="1" applyFont="1" applyFill="1" applyBorder="1" applyAlignment="1">
      <alignment horizontal="left"/>
    </xf>
    <xf numFmtId="3" fontId="12" fillId="3" borderId="1" xfId="0" applyNumberFormat="1" applyFont="1" applyFill="1" applyBorder="1" applyAlignment="1">
      <alignment horizontal="center"/>
    </xf>
    <xf numFmtId="0" fontId="14" fillId="3" borderId="1" xfId="1" applyFont="1" applyFill="1" applyBorder="1" applyAlignment="1" applyProtection="1"/>
    <xf numFmtId="0" fontId="5" fillId="3" borderId="19" xfId="0" applyFont="1" applyFill="1" applyBorder="1" applyAlignment="1">
      <alignment horizontal="left"/>
    </xf>
    <xf numFmtId="166" fontId="8" fillId="0" borderId="52" xfId="0" applyNumberFormat="1" applyFont="1" applyBorder="1" applyAlignment="1">
      <alignment horizontal="center"/>
    </xf>
    <xf numFmtId="166" fontId="8" fillId="0" borderId="53" xfId="0" applyNumberFormat="1" applyFont="1" applyBorder="1" applyAlignment="1">
      <alignment horizontal="center"/>
    </xf>
    <xf numFmtId="166" fontId="8" fillId="0" borderId="54" xfId="0" applyNumberFormat="1" applyFont="1" applyBorder="1" applyAlignment="1">
      <alignment horizontal="center"/>
    </xf>
    <xf numFmtId="166" fontId="8" fillId="0" borderId="55" xfId="0" applyNumberFormat="1" applyFont="1" applyBorder="1" applyAlignment="1">
      <alignment horizontal="center"/>
    </xf>
    <xf numFmtId="166" fontId="8" fillId="0" borderId="20" xfId="0" applyNumberFormat="1" applyFont="1" applyBorder="1" applyAlignment="1">
      <alignment horizontal="center"/>
    </xf>
    <xf numFmtId="166" fontId="8" fillId="0" borderId="56" xfId="0" applyNumberFormat="1" applyFont="1" applyBorder="1" applyAlignment="1">
      <alignment horizontal="center"/>
    </xf>
    <xf numFmtId="0" fontId="3" fillId="2" borderId="35" xfId="0" applyFont="1" applyFill="1" applyBorder="1"/>
    <xf numFmtId="0" fontId="8" fillId="2" borderId="19" xfId="0" applyFont="1" applyFill="1" applyBorder="1"/>
    <xf numFmtId="0" fontId="8" fillId="0" borderId="51" xfId="0" applyFont="1" applyBorder="1"/>
    <xf numFmtId="0" fontId="1" fillId="0" borderId="51" xfId="0" applyFont="1" applyBorder="1"/>
    <xf numFmtId="164" fontId="8" fillId="0" borderId="51" xfId="0" applyNumberFormat="1" applyFont="1" applyBorder="1"/>
    <xf numFmtId="0" fontId="8" fillId="0" borderId="0" xfId="0" applyFont="1" applyBorder="1"/>
    <xf numFmtId="0" fontId="15" fillId="0" borderId="0" xfId="0" applyFont="1" applyAlignment="1">
      <alignment horizontal="left"/>
    </xf>
    <xf numFmtId="0" fontId="15" fillId="0" borderId="0" xfId="0" applyFont="1"/>
    <xf numFmtId="0" fontId="16" fillId="0" borderId="0" xfId="0" applyFont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7</xdr:col>
      <xdr:colOff>438150</xdr:colOff>
      <xdr:row>3</xdr:row>
      <xdr:rowOff>95250</xdr:rowOff>
    </xdr:to>
    <xdr:pic>
      <xdr:nvPicPr>
        <xdr:cNvPr id="2054" name="Picture 6" descr="logo_lamino">
          <a:extLs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8575"/>
          <a:ext cx="1847850" cy="45720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0</xdr:row>
      <xdr:rowOff>28575</xdr:rowOff>
    </xdr:from>
    <xdr:to>
      <xdr:col>7</xdr:col>
      <xdr:colOff>438150</xdr:colOff>
      <xdr:row>3</xdr:row>
      <xdr:rowOff>114300</xdr:rowOff>
    </xdr:to>
    <xdr:pic>
      <xdr:nvPicPr>
        <xdr:cNvPr id="2059" name="Picture 11" descr="logo_lamino">
          <a:extLs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28575"/>
          <a:ext cx="1847850" cy="476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67</xdr:row>
      <xdr:rowOff>28575</xdr:rowOff>
    </xdr:from>
    <xdr:to>
      <xdr:col>7</xdr:col>
      <xdr:colOff>438150</xdr:colOff>
      <xdr:row>70</xdr:row>
      <xdr:rowOff>114300</xdr:rowOff>
    </xdr:to>
    <xdr:pic>
      <xdr:nvPicPr>
        <xdr:cNvPr id="2060" name="Picture 12" descr="logo_lamino">
          <a:extLs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7150" y="9848850"/>
          <a:ext cx="1847850" cy="47625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7</xdr:col>
      <xdr:colOff>438150</xdr:colOff>
      <xdr:row>3</xdr:row>
      <xdr:rowOff>114300</xdr:rowOff>
    </xdr:to>
    <xdr:pic>
      <xdr:nvPicPr>
        <xdr:cNvPr id="3078" name="Picture 6" descr="logo_lamino">
          <a:extLst>
            <a:ext uri="{FF2B5EF4-FFF2-40B4-BE49-F238E27FC236}">
              <a16:creationId xmlns:a16="http://schemas.microsoft.com/office/drawing/2014/main" id="{00000000-0008-0000-0100-000006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28575"/>
          <a:ext cx="1847850" cy="476250"/>
        </a:xfrm>
        <a:prstGeom prst="rect">
          <a:avLst/>
        </a:prstGeom>
        <a:noFill/>
      </xdr:spPr>
    </xdr:pic>
    <xdr:clientData/>
  </xdr:twoCellAnchor>
  <xdr:twoCellAnchor editAs="oneCell">
    <xdr:from>
      <xdr:col>1</xdr:col>
      <xdr:colOff>28575</xdr:colOff>
      <xdr:row>67</xdr:row>
      <xdr:rowOff>28575</xdr:rowOff>
    </xdr:from>
    <xdr:to>
      <xdr:col>7</xdr:col>
      <xdr:colOff>438150</xdr:colOff>
      <xdr:row>70</xdr:row>
      <xdr:rowOff>114300</xdr:rowOff>
    </xdr:to>
    <xdr:pic>
      <xdr:nvPicPr>
        <xdr:cNvPr id="3083" name="Picture 11" descr="logo_lamino">
          <a:extLst>
            <a:ext uri="{FF2B5EF4-FFF2-40B4-BE49-F238E27FC236}">
              <a16:creationId xmlns:a16="http://schemas.microsoft.com/office/drawing/2014/main" id="{00000000-0008-0000-0100-00000B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7150" y="9848850"/>
          <a:ext cx="1847850" cy="476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joza.novak@seznam.cz" TargetMode="External"/><Relationship Id="rId1" Type="http://schemas.openxmlformats.org/officeDocument/2006/relationships/hyperlink" Target="mailto:joza.novak@seznam.cz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0"/>
  <sheetViews>
    <sheetView topLeftCell="A64" zoomScale="150" workbookViewId="0">
      <selection activeCell="K85" sqref="K85"/>
    </sheetView>
  </sheetViews>
  <sheetFormatPr defaultRowHeight="13.2" x14ac:dyDescent="0.25"/>
  <cols>
    <col min="1" max="1" width="0.44140625" customWidth="1"/>
    <col min="2" max="2" width="2.5546875" customWidth="1"/>
    <col min="3" max="3" width="0.6640625" style="1" customWidth="1"/>
    <col min="4" max="4" width="8" customWidth="1"/>
    <col min="5" max="5" width="1.33203125" customWidth="1"/>
    <col min="6" max="6" width="7.6640625" customWidth="1"/>
    <col min="7" max="7" width="1.33203125" customWidth="1"/>
    <col min="8" max="8" width="7" customWidth="1"/>
    <col min="9" max="9" width="6.88671875" customWidth="1"/>
    <col min="10" max="10" width="2.5546875" customWidth="1"/>
    <col min="11" max="11" width="7.109375" customWidth="1"/>
    <col min="12" max="12" width="6.6640625" customWidth="1"/>
    <col min="13" max="13" width="7.88671875" customWidth="1"/>
    <col min="14" max="14" width="3" customWidth="1"/>
    <col min="15" max="16" width="6.6640625" customWidth="1"/>
    <col min="17" max="17" width="7" customWidth="1"/>
    <col min="18" max="18" width="8.5546875" customWidth="1"/>
  </cols>
  <sheetData>
    <row r="1" spans="1:18" ht="12.75" customHeight="1" x14ac:dyDescent="0.25">
      <c r="B1" s="30"/>
      <c r="C1" s="33"/>
      <c r="D1" s="24"/>
      <c r="E1" s="24"/>
      <c r="F1" s="24"/>
      <c r="G1" s="24"/>
      <c r="H1" s="25"/>
      <c r="I1" s="45" t="s">
        <v>10</v>
      </c>
      <c r="J1" s="24"/>
      <c r="K1" s="24"/>
      <c r="L1" s="24"/>
      <c r="M1" s="24"/>
      <c r="N1" s="34"/>
      <c r="O1" s="24"/>
      <c r="P1" s="25"/>
    </row>
    <row r="2" spans="1:18" ht="6" customHeight="1" x14ac:dyDescent="0.25">
      <c r="B2" s="35"/>
      <c r="C2" s="36"/>
      <c r="D2" s="26"/>
      <c r="E2" s="26"/>
      <c r="F2" s="26"/>
      <c r="G2" s="26"/>
      <c r="H2" s="27"/>
      <c r="I2" s="44"/>
      <c r="J2" s="28"/>
      <c r="K2" s="28"/>
      <c r="L2" s="28"/>
      <c r="M2" s="28"/>
      <c r="N2" s="28"/>
      <c r="O2" s="28"/>
      <c r="P2" s="29"/>
    </row>
    <row r="3" spans="1:18" s="2" customFormat="1" ht="11.4" x14ac:dyDescent="0.2">
      <c r="B3" s="37"/>
      <c r="C3" s="38"/>
      <c r="D3" s="4"/>
      <c r="E3" s="4"/>
      <c r="F3" s="4"/>
      <c r="G3" s="4"/>
      <c r="H3" s="39"/>
      <c r="I3" s="97" t="s">
        <v>12</v>
      </c>
      <c r="J3" s="97"/>
      <c r="K3" s="98"/>
      <c r="L3" s="97" t="s">
        <v>11</v>
      </c>
      <c r="M3" s="98"/>
      <c r="N3" s="113" t="s">
        <v>34</v>
      </c>
      <c r="O3" s="97"/>
      <c r="P3" s="114"/>
    </row>
    <row r="4" spans="1:18" s="2" customFormat="1" ht="11.4" x14ac:dyDescent="0.2">
      <c r="B4" s="37"/>
      <c r="C4" s="38"/>
      <c r="D4" s="4"/>
      <c r="E4" s="4"/>
      <c r="F4" s="4"/>
      <c r="G4" s="4"/>
      <c r="H4" s="39"/>
      <c r="I4" s="70"/>
      <c r="J4" s="71"/>
      <c r="K4" s="72"/>
      <c r="L4" s="71"/>
      <c r="M4" s="72"/>
      <c r="N4" s="71"/>
      <c r="O4" s="71"/>
      <c r="P4" s="72"/>
    </row>
    <row r="5" spans="1:18" x14ac:dyDescent="0.25">
      <c r="B5" s="40" t="s">
        <v>31</v>
      </c>
      <c r="C5" s="36"/>
      <c r="D5" s="26"/>
      <c r="E5" s="26"/>
      <c r="F5" s="26"/>
      <c r="G5" s="26"/>
      <c r="H5" s="27"/>
      <c r="I5" s="104"/>
      <c r="J5" s="105" t="s">
        <v>35</v>
      </c>
      <c r="K5" s="106" t="s">
        <v>67</v>
      </c>
      <c r="L5" s="106"/>
      <c r="M5" s="106"/>
      <c r="N5" s="106"/>
      <c r="O5" s="106"/>
      <c r="P5" s="107"/>
    </row>
    <row r="6" spans="1:18" s="2" customFormat="1" ht="11.4" x14ac:dyDescent="0.2">
      <c r="B6" s="40" t="s">
        <v>32</v>
      </c>
      <c r="C6" s="38"/>
      <c r="D6" s="4"/>
      <c r="E6" s="4"/>
      <c r="F6" s="4"/>
      <c r="G6" s="4"/>
      <c r="H6" s="39"/>
      <c r="I6" s="108"/>
      <c r="J6" s="105" t="s">
        <v>36</v>
      </c>
      <c r="K6" s="192">
        <v>777456231</v>
      </c>
      <c r="L6" s="109"/>
      <c r="M6" s="109"/>
      <c r="N6" s="109"/>
      <c r="O6" s="109"/>
      <c r="P6" s="110"/>
    </row>
    <row r="7" spans="1:18" s="2" customFormat="1" ht="11.4" x14ac:dyDescent="0.2">
      <c r="B7" s="102" t="s">
        <v>33</v>
      </c>
      <c r="C7" s="41"/>
      <c r="D7" s="42"/>
      <c r="E7" s="42"/>
      <c r="F7" s="42"/>
      <c r="G7" s="42"/>
      <c r="H7" s="43"/>
      <c r="I7" s="108"/>
      <c r="J7" s="111" t="s">
        <v>37</v>
      </c>
      <c r="K7" s="194" t="s">
        <v>68</v>
      </c>
      <c r="L7" s="103"/>
      <c r="M7" s="103"/>
      <c r="N7" s="103"/>
      <c r="O7" s="103"/>
      <c r="P7" s="112"/>
    </row>
    <row r="8" spans="1:18" ht="9.9" customHeight="1" thickBot="1" x14ac:dyDescent="0.3">
      <c r="I8" s="69"/>
      <c r="J8" s="69"/>
    </row>
    <row r="9" spans="1:18" ht="23.4" thickBot="1" x14ac:dyDescent="0.45">
      <c r="A9" s="19"/>
      <c r="B9" s="20"/>
      <c r="C9" s="21"/>
      <c r="D9" s="20"/>
      <c r="E9" s="20"/>
      <c r="F9" s="20"/>
      <c r="G9" s="20"/>
      <c r="H9" s="20"/>
      <c r="I9" s="20"/>
      <c r="J9" s="20"/>
      <c r="K9" s="22" t="s">
        <v>14</v>
      </c>
      <c r="L9" s="20"/>
      <c r="M9" s="20"/>
      <c r="N9" s="20"/>
      <c r="O9" s="20"/>
      <c r="P9" s="23"/>
    </row>
    <row r="10" spans="1:18" ht="9.9" customHeight="1" x14ac:dyDescent="0.25">
      <c r="B10" s="60"/>
      <c r="M10" s="60"/>
      <c r="P10" s="28"/>
      <c r="Q10" s="28"/>
    </row>
    <row r="11" spans="1:18" x14ac:dyDescent="0.25">
      <c r="A11" s="27"/>
      <c r="B11" s="104"/>
      <c r="C11" s="119"/>
      <c r="D11" s="106"/>
      <c r="E11" s="106"/>
      <c r="F11" s="120" t="s">
        <v>45</v>
      </c>
      <c r="G11" s="106"/>
      <c r="H11" s="106"/>
      <c r="I11" s="107"/>
      <c r="J11" s="149" t="s">
        <v>29</v>
      </c>
      <c r="K11" s="115" t="s">
        <v>15</v>
      </c>
      <c r="L11" s="116"/>
      <c r="M11" s="104"/>
      <c r="N11" s="120" t="s">
        <v>46</v>
      </c>
      <c r="O11" s="107"/>
      <c r="P11" s="104"/>
      <c r="Q11" s="107"/>
      <c r="R11" s="117" t="s">
        <v>8</v>
      </c>
    </row>
    <row r="12" spans="1:18" x14ac:dyDescent="0.25">
      <c r="A12" s="27"/>
      <c r="B12" s="104"/>
      <c r="C12" s="122" t="s">
        <v>22</v>
      </c>
      <c r="D12" s="106"/>
      <c r="E12" s="106"/>
      <c r="F12" s="106" t="s">
        <v>69</v>
      </c>
      <c r="G12" s="106"/>
      <c r="H12" s="106"/>
      <c r="I12" s="107"/>
      <c r="J12" s="94">
        <v>18</v>
      </c>
      <c r="K12" s="124"/>
      <c r="L12" s="116"/>
      <c r="M12" s="148" t="s">
        <v>56</v>
      </c>
      <c r="N12" s="147"/>
      <c r="O12" s="146"/>
      <c r="P12" s="150"/>
      <c r="Q12" s="150"/>
      <c r="R12" s="123"/>
    </row>
    <row r="13" spans="1:18" x14ac:dyDescent="0.25">
      <c r="A13" s="27"/>
      <c r="B13" s="121"/>
      <c r="C13" s="119"/>
      <c r="D13" s="106"/>
      <c r="E13" s="106"/>
      <c r="F13" s="106"/>
      <c r="G13" s="106"/>
      <c r="H13" s="106"/>
      <c r="I13" s="107"/>
      <c r="J13" s="118"/>
      <c r="K13" s="124"/>
      <c r="L13" s="116"/>
      <c r="M13" s="195" t="s">
        <v>70</v>
      </c>
      <c r="N13" s="77"/>
      <c r="O13" s="77"/>
      <c r="P13" s="77"/>
      <c r="Q13" s="78"/>
      <c r="R13" s="123"/>
    </row>
    <row r="14" spans="1:18" x14ac:dyDescent="0.25">
      <c r="A14" s="27"/>
      <c r="B14" s="80"/>
      <c r="C14" s="81"/>
      <c r="D14" s="77"/>
      <c r="E14" s="77"/>
      <c r="F14" s="77"/>
      <c r="G14" s="77"/>
      <c r="H14" s="77"/>
      <c r="I14" s="78"/>
      <c r="J14" s="79"/>
      <c r="K14" s="73"/>
      <c r="L14" s="74"/>
      <c r="M14" s="148" t="s">
        <v>57</v>
      </c>
      <c r="N14" s="147"/>
      <c r="O14" s="146"/>
      <c r="P14" s="150"/>
      <c r="Q14" s="151"/>
      <c r="R14" s="75"/>
    </row>
    <row r="15" spans="1:18" ht="12.75" customHeight="1" x14ac:dyDescent="0.25">
      <c r="A15" s="27"/>
      <c r="B15" s="80"/>
      <c r="C15" s="81"/>
      <c r="D15" s="77"/>
      <c r="E15" s="77"/>
      <c r="F15" s="77"/>
      <c r="G15" s="77"/>
      <c r="H15" s="77"/>
      <c r="I15" s="78"/>
      <c r="J15" s="79"/>
      <c r="K15" s="73"/>
      <c r="L15" s="74"/>
      <c r="M15" s="195" t="s">
        <v>71</v>
      </c>
      <c r="N15" s="77"/>
      <c r="O15" s="77"/>
      <c r="P15" s="77"/>
      <c r="Q15" s="78"/>
      <c r="R15" s="75"/>
    </row>
    <row r="16" spans="1:18" ht="8.25" customHeight="1" thickBot="1" x14ac:dyDescent="0.3">
      <c r="B16" s="49"/>
      <c r="C16" s="50"/>
      <c r="D16" s="49"/>
    </row>
    <row r="17" spans="1:22" s="5" customFormat="1" ht="10.199999999999999" x14ac:dyDescent="0.2">
      <c r="A17" s="48"/>
      <c r="B17" s="5" t="s">
        <v>39</v>
      </c>
      <c r="C17" s="51"/>
      <c r="D17" s="82" t="s">
        <v>1</v>
      </c>
      <c r="E17" s="88"/>
      <c r="F17" s="87" t="s">
        <v>2</v>
      </c>
      <c r="G17" s="91"/>
      <c r="H17" s="88" t="s">
        <v>3</v>
      </c>
      <c r="I17" s="15" t="s">
        <v>25</v>
      </c>
      <c r="J17" s="129" t="s">
        <v>40</v>
      </c>
      <c r="K17" s="88" t="s">
        <v>5</v>
      </c>
      <c r="L17" s="87" t="s">
        <v>6</v>
      </c>
      <c r="M17" s="16" t="s">
        <v>26</v>
      </c>
      <c r="N17" s="129" t="s">
        <v>40</v>
      </c>
      <c r="O17" s="88" t="s">
        <v>5</v>
      </c>
      <c r="P17" s="87" t="s">
        <v>6</v>
      </c>
      <c r="Q17" s="16" t="s">
        <v>26</v>
      </c>
    </row>
    <row r="18" spans="1:22" s="5" customFormat="1" ht="10.8" thickBot="1" x14ac:dyDescent="0.25">
      <c r="A18" s="48"/>
      <c r="B18" s="53" t="s">
        <v>30</v>
      </c>
      <c r="C18" s="52"/>
      <c r="D18" s="83" t="s">
        <v>48</v>
      </c>
      <c r="E18" s="90"/>
      <c r="F18" s="83" t="s">
        <v>48</v>
      </c>
      <c r="G18" s="90"/>
      <c r="H18" s="83" t="s">
        <v>24</v>
      </c>
      <c r="I18" s="17" t="s">
        <v>4</v>
      </c>
      <c r="J18" s="130" t="s">
        <v>30</v>
      </c>
      <c r="K18" s="90" t="s">
        <v>24</v>
      </c>
      <c r="L18" s="83" t="s">
        <v>24</v>
      </c>
      <c r="M18" s="18" t="s">
        <v>7</v>
      </c>
      <c r="N18" s="130" t="s">
        <v>30</v>
      </c>
      <c r="O18" s="90" t="s">
        <v>24</v>
      </c>
      <c r="P18" s="83" t="s">
        <v>24</v>
      </c>
      <c r="Q18" s="18" t="s">
        <v>7</v>
      </c>
    </row>
    <row r="19" spans="1:22" s="5" customFormat="1" ht="10.8" thickTop="1" x14ac:dyDescent="0.2">
      <c r="A19" s="48"/>
      <c r="B19" s="54">
        <v>1</v>
      </c>
      <c r="C19" s="55" t="s">
        <v>38</v>
      </c>
      <c r="D19" s="84">
        <v>1200</v>
      </c>
      <c r="E19" s="84" t="s">
        <v>9</v>
      </c>
      <c r="F19" s="84">
        <v>500</v>
      </c>
      <c r="G19" s="84" t="s">
        <v>13</v>
      </c>
      <c r="H19" s="84">
        <v>4</v>
      </c>
      <c r="I19" s="133">
        <f t="shared" ref="I19:I56" si="0">SUM(D19*F19/1000000*H19)</f>
        <v>2.4</v>
      </c>
      <c r="J19" s="141" t="s">
        <v>9</v>
      </c>
      <c r="K19" s="93"/>
      <c r="L19" s="84">
        <v>2</v>
      </c>
      <c r="M19" s="196">
        <f t="shared" ref="M19:M56" si="1">SUM(D19/1000*K19+F19/1000*L19)*(H19)</f>
        <v>4</v>
      </c>
      <c r="N19" s="143" t="s">
        <v>53</v>
      </c>
      <c r="O19" s="93">
        <v>1</v>
      </c>
      <c r="P19" s="84"/>
      <c r="Q19" s="196">
        <f t="shared" ref="Q19:Q56" si="2">SUM(D19/1000*O19+F19/1000*P19)*(H19)</f>
        <v>4.8</v>
      </c>
    </row>
    <row r="20" spans="1:22" s="5" customFormat="1" ht="10.199999999999999" x14ac:dyDescent="0.2">
      <c r="A20" s="48"/>
      <c r="B20" s="56">
        <v>2</v>
      </c>
      <c r="C20" s="57" t="s">
        <v>38</v>
      </c>
      <c r="D20" s="85">
        <v>564</v>
      </c>
      <c r="E20" s="85" t="s">
        <v>9</v>
      </c>
      <c r="F20" s="85">
        <v>500</v>
      </c>
      <c r="G20" s="85" t="s">
        <v>13</v>
      </c>
      <c r="H20" s="85">
        <v>1</v>
      </c>
      <c r="I20" s="134">
        <f t="shared" si="0"/>
        <v>0.28199999999999997</v>
      </c>
      <c r="J20" s="142" t="s">
        <v>9</v>
      </c>
      <c r="K20" s="94">
        <v>1</v>
      </c>
      <c r="L20" s="85"/>
      <c r="M20" s="199">
        <f t="shared" si="1"/>
        <v>0.56399999999999995</v>
      </c>
      <c r="N20" s="144" t="s">
        <v>53</v>
      </c>
      <c r="O20" s="94"/>
      <c r="P20" s="85"/>
      <c r="Q20" s="197">
        <f t="shared" si="2"/>
        <v>0</v>
      </c>
    </row>
    <row r="21" spans="1:22" s="5" customFormat="1" ht="10.199999999999999" x14ac:dyDescent="0.2">
      <c r="A21" s="48"/>
      <c r="B21" s="56">
        <v>3</v>
      </c>
      <c r="C21" s="57" t="s">
        <v>38</v>
      </c>
      <c r="D21" s="85">
        <v>2600</v>
      </c>
      <c r="E21" s="84" t="s">
        <v>9</v>
      </c>
      <c r="F21" s="84">
        <v>500</v>
      </c>
      <c r="G21" s="84" t="s">
        <v>13</v>
      </c>
      <c r="H21" s="84">
        <v>2</v>
      </c>
      <c r="I21" s="134">
        <f t="shared" si="0"/>
        <v>2.6</v>
      </c>
      <c r="J21" s="142" t="s">
        <v>9</v>
      </c>
      <c r="K21" s="76"/>
      <c r="L21" s="84">
        <v>1</v>
      </c>
      <c r="M21" s="199">
        <f t="shared" si="1"/>
        <v>1</v>
      </c>
      <c r="N21" s="144" t="s">
        <v>53</v>
      </c>
      <c r="O21" s="94">
        <v>1</v>
      </c>
      <c r="P21" s="85"/>
      <c r="Q21" s="197">
        <f t="shared" si="2"/>
        <v>5.2</v>
      </c>
    </row>
    <row r="22" spans="1:22" s="5" customFormat="1" ht="10.199999999999999" x14ac:dyDescent="0.2">
      <c r="A22" s="48"/>
      <c r="B22" s="56">
        <v>4</v>
      </c>
      <c r="C22" s="57" t="s">
        <v>38</v>
      </c>
      <c r="D22" s="86">
        <v>864</v>
      </c>
      <c r="E22" s="85" t="s">
        <v>9</v>
      </c>
      <c r="F22" s="85">
        <v>100</v>
      </c>
      <c r="G22" s="85" t="s">
        <v>13</v>
      </c>
      <c r="H22" s="85">
        <v>4</v>
      </c>
      <c r="I22" s="134">
        <f t="shared" si="0"/>
        <v>0.34560000000000002</v>
      </c>
      <c r="J22" s="142" t="s">
        <v>9</v>
      </c>
      <c r="K22" s="94">
        <v>1</v>
      </c>
      <c r="L22" s="85"/>
      <c r="M22" s="199">
        <f t="shared" si="1"/>
        <v>3.456</v>
      </c>
      <c r="N22" s="144" t="s">
        <v>53</v>
      </c>
      <c r="O22" s="94"/>
      <c r="P22" s="85"/>
      <c r="Q22" s="197">
        <f t="shared" si="2"/>
        <v>0</v>
      </c>
    </row>
    <row r="23" spans="1:22" s="5" customFormat="1" ht="10.199999999999999" x14ac:dyDescent="0.2">
      <c r="A23" s="48" t="s">
        <v>0</v>
      </c>
      <c r="B23" s="56">
        <v>5</v>
      </c>
      <c r="C23" s="57" t="s">
        <v>38</v>
      </c>
      <c r="D23" s="84">
        <v>364</v>
      </c>
      <c r="E23" s="84" t="s">
        <v>9</v>
      </c>
      <c r="F23" s="84">
        <v>297</v>
      </c>
      <c r="G23" s="84" t="s">
        <v>13</v>
      </c>
      <c r="H23" s="84">
        <v>1</v>
      </c>
      <c r="I23" s="134">
        <f t="shared" si="0"/>
        <v>0.108108</v>
      </c>
      <c r="J23" s="142" t="s">
        <v>9</v>
      </c>
      <c r="K23" s="76">
        <v>1</v>
      </c>
      <c r="L23" s="84"/>
      <c r="M23" s="199">
        <f t="shared" si="1"/>
        <v>0.36399999999999999</v>
      </c>
      <c r="N23" s="144" t="s">
        <v>53</v>
      </c>
      <c r="O23" s="94"/>
      <c r="P23" s="85"/>
      <c r="Q23" s="197">
        <f t="shared" si="2"/>
        <v>0</v>
      </c>
    </row>
    <row r="24" spans="1:22" s="5" customFormat="1" ht="10.199999999999999" x14ac:dyDescent="0.2">
      <c r="A24" s="48"/>
      <c r="B24" s="56">
        <v>6</v>
      </c>
      <c r="C24" s="57" t="s">
        <v>38</v>
      </c>
      <c r="D24" s="85">
        <v>1800</v>
      </c>
      <c r="E24" s="85" t="s">
        <v>9</v>
      </c>
      <c r="F24" s="85">
        <v>300</v>
      </c>
      <c r="G24" s="85" t="s">
        <v>13</v>
      </c>
      <c r="H24" s="85">
        <v>5</v>
      </c>
      <c r="I24" s="134">
        <f t="shared" si="0"/>
        <v>2.7</v>
      </c>
      <c r="J24" s="142" t="s">
        <v>9</v>
      </c>
      <c r="K24" s="94"/>
      <c r="L24" s="85">
        <v>2</v>
      </c>
      <c r="M24" s="199">
        <f t="shared" si="1"/>
        <v>3</v>
      </c>
      <c r="N24" s="144" t="s">
        <v>53</v>
      </c>
      <c r="O24" s="94">
        <v>1</v>
      </c>
      <c r="P24" s="85"/>
      <c r="Q24" s="197">
        <f t="shared" si="2"/>
        <v>9</v>
      </c>
    </row>
    <row r="25" spans="1:22" s="5" customFormat="1" ht="10.199999999999999" x14ac:dyDescent="0.2">
      <c r="A25" s="48" t="s">
        <v>0</v>
      </c>
      <c r="B25" s="56">
        <v>7</v>
      </c>
      <c r="C25" s="57" t="s">
        <v>38</v>
      </c>
      <c r="D25" s="84"/>
      <c r="E25" s="84" t="s">
        <v>9</v>
      </c>
      <c r="F25" s="84"/>
      <c r="G25" s="84" t="s">
        <v>13</v>
      </c>
      <c r="H25" s="84"/>
      <c r="I25" s="134">
        <f t="shared" si="0"/>
        <v>0</v>
      </c>
      <c r="J25" s="142" t="s">
        <v>9</v>
      </c>
      <c r="K25" s="76"/>
      <c r="L25" s="84"/>
      <c r="M25" s="199">
        <f t="shared" si="1"/>
        <v>0</v>
      </c>
      <c r="N25" s="144" t="s">
        <v>53</v>
      </c>
      <c r="O25" s="94"/>
      <c r="P25" s="85"/>
      <c r="Q25" s="197">
        <f t="shared" si="2"/>
        <v>0</v>
      </c>
    </row>
    <row r="26" spans="1:22" s="5" customFormat="1" ht="10.199999999999999" x14ac:dyDescent="0.2">
      <c r="A26" s="48" t="s">
        <v>0</v>
      </c>
      <c r="B26" s="56">
        <v>8</v>
      </c>
      <c r="C26" s="57" t="s">
        <v>38</v>
      </c>
      <c r="D26" s="85"/>
      <c r="E26" s="85" t="s">
        <v>9</v>
      </c>
      <c r="F26" s="85"/>
      <c r="G26" s="85" t="s">
        <v>13</v>
      </c>
      <c r="H26" s="85"/>
      <c r="I26" s="134">
        <f t="shared" si="0"/>
        <v>0</v>
      </c>
      <c r="J26" s="142" t="s">
        <v>9</v>
      </c>
      <c r="K26" s="94"/>
      <c r="L26" s="85"/>
      <c r="M26" s="199">
        <f t="shared" si="1"/>
        <v>0</v>
      </c>
      <c r="N26" s="144" t="s">
        <v>53</v>
      </c>
      <c r="O26" s="94"/>
      <c r="P26" s="85"/>
      <c r="Q26" s="197">
        <f t="shared" si="2"/>
        <v>0</v>
      </c>
    </row>
    <row r="27" spans="1:22" s="5" customFormat="1" ht="10.199999999999999" x14ac:dyDescent="0.2">
      <c r="A27" s="48"/>
      <c r="B27" s="56">
        <v>9</v>
      </c>
      <c r="C27" s="57" t="s">
        <v>38</v>
      </c>
      <c r="D27" s="84"/>
      <c r="E27" s="84" t="s">
        <v>9</v>
      </c>
      <c r="F27" s="84"/>
      <c r="G27" s="84" t="s">
        <v>13</v>
      </c>
      <c r="H27" s="84"/>
      <c r="I27" s="134">
        <f t="shared" si="0"/>
        <v>0</v>
      </c>
      <c r="J27" s="142" t="s">
        <v>9</v>
      </c>
      <c r="K27" s="76"/>
      <c r="L27" s="84"/>
      <c r="M27" s="199">
        <f t="shared" si="1"/>
        <v>0</v>
      </c>
      <c r="N27" s="144" t="s">
        <v>53</v>
      </c>
      <c r="O27" s="94"/>
      <c r="P27" s="85"/>
      <c r="Q27" s="197">
        <f t="shared" si="2"/>
        <v>0</v>
      </c>
    </row>
    <row r="28" spans="1:22" s="5" customFormat="1" ht="10.199999999999999" x14ac:dyDescent="0.2">
      <c r="A28" s="48"/>
      <c r="B28" s="56">
        <v>10</v>
      </c>
      <c r="C28" s="57" t="s">
        <v>38</v>
      </c>
      <c r="D28" s="85"/>
      <c r="E28" s="85" t="s">
        <v>9</v>
      </c>
      <c r="F28" s="85"/>
      <c r="G28" s="85" t="s">
        <v>13</v>
      </c>
      <c r="H28" s="85"/>
      <c r="I28" s="134">
        <f t="shared" si="0"/>
        <v>0</v>
      </c>
      <c r="J28" s="142" t="s">
        <v>9</v>
      </c>
      <c r="K28" s="94"/>
      <c r="L28" s="85"/>
      <c r="M28" s="199">
        <f t="shared" si="1"/>
        <v>0</v>
      </c>
      <c r="N28" s="144" t="s">
        <v>53</v>
      </c>
      <c r="O28" s="94"/>
      <c r="P28" s="85"/>
      <c r="Q28" s="197">
        <f t="shared" si="2"/>
        <v>0</v>
      </c>
      <c r="T28" s="207"/>
      <c r="U28" s="7"/>
      <c r="V28" s="7"/>
    </row>
    <row r="29" spans="1:22" s="5" customFormat="1" ht="10.199999999999999" x14ac:dyDescent="0.2">
      <c r="A29" s="48"/>
      <c r="B29" s="56">
        <v>11</v>
      </c>
      <c r="C29" s="57" t="s">
        <v>38</v>
      </c>
      <c r="D29" s="84"/>
      <c r="E29" s="84" t="s">
        <v>9</v>
      </c>
      <c r="F29" s="84"/>
      <c r="G29" s="84" t="s">
        <v>13</v>
      </c>
      <c r="H29" s="84"/>
      <c r="I29" s="134">
        <f t="shared" si="0"/>
        <v>0</v>
      </c>
      <c r="J29" s="142" t="s">
        <v>9</v>
      </c>
      <c r="K29" s="76"/>
      <c r="L29" s="84"/>
      <c r="M29" s="199">
        <f t="shared" si="1"/>
        <v>0</v>
      </c>
      <c r="N29" s="144" t="s">
        <v>53</v>
      </c>
      <c r="O29" s="94"/>
      <c r="P29" s="85"/>
      <c r="Q29" s="197">
        <f t="shared" si="2"/>
        <v>0</v>
      </c>
      <c r="T29" s="207"/>
      <c r="U29" s="7"/>
      <c r="V29" s="7"/>
    </row>
    <row r="30" spans="1:22" s="5" customFormat="1" ht="10.199999999999999" x14ac:dyDescent="0.2">
      <c r="A30" s="48"/>
      <c r="B30" s="56">
        <v>12</v>
      </c>
      <c r="C30" s="57" t="s">
        <v>38</v>
      </c>
      <c r="D30" s="85"/>
      <c r="E30" s="85" t="s">
        <v>9</v>
      </c>
      <c r="F30" s="85"/>
      <c r="G30" s="85" t="s">
        <v>13</v>
      </c>
      <c r="H30" s="85"/>
      <c r="I30" s="134">
        <f t="shared" si="0"/>
        <v>0</v>
      </c>
      <c r="J30" s="142" t="s">
        <v>9</v>
      </c>
      <c r="K30" s="94"/>
      <c r="L30" s="85"/>
      <c r="M30" s="199">
        <f t="shared" si="1"/>
        <v>0</v>
      </c>
      <c r="N30" s="144" t="s">
        <v>53</v>
      </c>
      <c r="O30" s="94"/>
      <c r="P30" s="85"/>
      <c r="Q30" s="197">
        <f t="shared" si="2"/>
        <v>0</v>
      </c>
    </row>
    <row r="31" spans="1:22" s="5" customFormat="1" ht="10.199999999999999" x14ac:dyDescent="0.2">
      <c r="A31" s="48"/>
      <c r="B31" s="58">
        <v>13</v>
      </c>
      <c r="C31" s="59" t="s">
        <v>38</v>
      </c>
      <c r="D31" s="84"/>
      <c r="E31" s="84" t="s">
        <v>9</v>
      </c>
      <c r="F31" s="84"/>
      <c r="G31" s="84" t="s">
        <v>13</v>
      </c>
      <c r="H31" s="84"/>
      <c r="I31" s="134">
        <f t="shared" si="0"/>
        <v>0</v>
      </c>
      <c r="J31" s="142" t="s">
        <v>9</v>
      </c>
      <c r="K31" s="76"/>
      <c r="L31" s="84"/>
      <c r="M31" s="199">
        <f t="shared" si="1"/>
        <v>0</v>
      </c>
      <c r="N31" s="144" t="s">
        <v>53</v>
      </c>
      <c r="O31" s="94"/>
      <c r="P31" s="85"/>
      <c r="Q31" s="197">
        <f t="shared" si="2"/>
        <v>0</v>
      </c>
      <c r="V31" s="7"/>
    </row>
    <row r="32" spans="1:22" s="5" customFormat="1" ht="10.199999999999999" x14ac:dyDescent="0.2">
      <c r="A32" s="48"/>
      <c r="B32" s="56">
        <v>14</v>
      </c>
      <c r="C32" s="57" t="s">
        <v>38</v>
      </c>
      <c r="D32" s="85"/>
      <c r="E32" s="85" t="s">
        <v>9</v>
      </c>
      <c r="F32" s="85"/>
      <c r="G32" s="85" t="s">
        <v>13</v>
      </c>
      <c r="H32" s="85"/>
      <c r="I32" s="134">
        <f t="shared" si="0"/>
        <v>0</v>
      </c>
      <c r="J32" s="142" t="s">
        <v>9</v>
      </c>
      <c r="K32" s="94"/>
      <c r="L32" s="85"/>
      <c r="M32" s="199">
        <f t="shared" si="1"/>
        <v>0</v>
      </c>
      <c r="N32" s="144" t="s">
        <v>53</v>
      </c>
      <c r="O32" s="94"/>
      <c r="P32" s="85"/>
      <c r="Q32" s="197">
        <f t="shared" si="2"/>
        <v>0</v>
      </c>
      <c r="T32" s="140"/>
      <c r="U32" s="140"/>
      <c r="V32" s="157"/>
    </row>
    <row r="33" spans="1:22" s="5" customFormat="1" ht="10.199999999999999" x14ac:dyDescent="0.2">
      <c r="A33" s="48"/>
      <c r="B33" s="56">
        <v>15</v>
      </c>
      <c r="C33" s="57" t="s">
        <v>38</v>
      </c>
      <c r="D33" s="84"/>
      <c r="E33" s="84" t="s">
        <v>9</v>
      </c>
      <c r="F33" s="84"/>
      <c r="G33" s="84" t="s">
        <v>13</v>
      </c>
      <c r="H33" s="84"/>
      <c r="I33" s="134">
        <f t="shared" si="0"/>
        <v>0</v>
      </c>
      <c r="J33" s="142" t="s">
        <v>9</v>
      </c>
      <c r="K33" s="76"/>
      <c r="L33" s="84"/>
      <c r="M33" s="199">
        <f t="shared" si="1"/>
        <v>0</v>
      </c>
      <c r="N33" s="144" t="s">
        <v>53</v>
      </c>
      <c r="O33" s="94"/>
      <c r="P33" s="85"/>
      <c r="Q33" s="197">
        <f t="shared" si="2"/>
        <v>0</v>
      </c>
      <c r="T33" s="140"/>
      <c r="U33" s="140"/>
      <c r="V33" s="158"/>
    </row>
    <row r="34" spans="1:22" s="5" customFormat="1" ht="10.199999999999999" x14ac:dyDescent="0.2">
      <c r="A34" s="48"/>
      <c r="B34" s="56">
        <v>16</v>
      </c>
      <c r="C34" s="57" t="s">
        <v>38</v>
      </c>
      <c r="D34" s="85"/>
      <c r="E34" s="85" t="s">
        <v>9</v>
      </c>
      <c r="F34" s="85"/>
      <c r="G34" s="85" t="s">
        <v>13</v>
      </c>
      <c r="H34" s="85"/>
      <c r="I34" s="134">
        <f t="shared" si="0"/>
        <v>0</v>
      </c>
      <c r="J34" s="142" t="s">
        <v>9</v>
      </c>
      <c r="K34" s="94"/>
      <c r="L34" s="85"/>
      <c r="M34" s="199">
        <f t="shared" si="1"/>
        <v>0</v>
      </c>
      <c r="N34" s="144" t="s">
        <v>53</v>
      </c>
      <c r="O34" s="94"/>
      <c r="P34" s="85"/>
      <c r="Q34" s="197">
        <f t="shared" si="2"/>
        <v>0</v>
      </c>
      <c r="T34" s="140"/>
      <c r="U34" s="140"/>
      <c r="V34" s="158"/>
    </row>
    <row r="35" spans="1:22" s="5" customFormat="1" ht="10.199999999999999" x14ac:dyDescent="0.2">
      <c r="A35" s="48"/>
      <c r="B35" s="56">
        <v>17</v>
      </c>
      <c r="C35" s="57" t="s">
        <v>38</v>
      </c>
      <c r="D35" s="84"/>
      <c r="E35" s="84" t="s">
        <v>9</v>
      </c>
      <c r="F35" s="84"/>
      <c r="G35" s="84" t="s">
        <v>13</v>
      </c>
      <c r="H35" s="84"/>
      <c r="I35" s="134">
        <f t="shared" si="0"/>
        <v>0</v>
      </c>
      <c r="J35" s="142" t="s">
        <v>9</v>
      </c>
      <c r="K35" s="76"/>
      <c r="L35" s="84"/>
      <c r="M35" s="199">
        <f t="shared" si="1"/>
        <v>0</v>
      </c>
      <c r="N35" s="144" t="s">
        <v>53</v>
      </c>
      <c r="O35" s="94"/>
      <c r="P35" s="85"/>
      <c r="Q35" s="197">
        <f t="shared" si="2"/>
        <v>0</v>
      </c>
      <c r="T35" s="140"/>
      <c r="U35" s="140"/>
      <c r="V35" s="159"/>
    </row>
    <row r="36" spans="1:22" s="5" customFormat="1" ht="10.199999999999999" x14ac:dyDescent="0.2">
      <c r="A36" s="48"/>
      <c r="B36" s="56">
        <v>18</v>
      </c>
      <c r="C36" s="57" t="s">
        <v>38</v>
      </c>
      <c r="D36" s="85"/>
      <c r="E36" s="85" t="s">
        <v>9</v>
      </c>
      <c r="F36" s="85"/>
      <c r="G36" s="85" t="s">
        <v>13</v>
      </c>
      <c r="H36" s="85"/>
      <c r="I36" s="134">
        <f t="shared" si="0"/>
        <v>0</v>
      </c>
      <c r="J36" s="142" t="s">
        <v>9</v>
      </c>
      <c r="K36" s="94"/>
      <c r="L36" s="85"/>
      <c r="M36" s="199">
        <f t="shared" si="1"/>
        <v>0</v>
      </c>
      <c r="N36" s="144" t="s">
        <v>53</v>
      </c>
      <c r="O36" s="94"/>
      <c r="P36" s="85"/>
      <c r="Q36" s="197">
        <f t="shared" si="2"/>
        <v>0</v>
      </c>
      <c r="T36" s="140"/>
      <c r="U36" s="140"/>
      <c r="V36" s="159"/>
    </row>
    <row r="37" spans="1:22" s="5" customFormat="1" ht="10.199999999999999" x14ac:dyDescent="0.2">
      <c r="A37" s="48"/>
      <c r="B37" s="56">
        <v>19</v>
      </c>
      <c r="C37" s="57" t="s">
        <v>38</v>
      </c>
      <c r="D37" s="84"/>
      <c r="E37" s="84" t="s">
        <v>9</v>
      </c>
      <c r="F37" s="84"/>
      <c r="G37" s="84" t="s">
        <v>13</v>
      </c>
      <c r="H37" s="84"/>
      <c r="I37" s="134">
        <f t="shared" si="0"/>
        <v>0</v>
      </c>
      <c r="J37" s="142" t="s">
        <v>9</v>
      </c>
      <c r="K37" s="76"/>
      <c r="L37" s="84"/>
      <c r="M37" s="199">
        <f t="shared" si="1"/>
        <v>0</v>
      </c>
      <c r="N37" s="144" t="s">
        <v>53</v>
      </c>
      <c r="O37" s="94"/>
      <c r="P37" s="85"/>
      <c r="Q37" s="197">
        <f t="shared" si="2"/>
        <v>0</v>
      </c>
      <c r="T37" s="140"/>
      <c r="U37" s="140"/>
      <c r="V37" s="159"/>
    </row>
    <row r="38" spans="1:22" s="5" customFormat="1" ht="10.199999999999999" x14ac:dyDescent="0.2">
      <c r="A38" s="48"/>
      <c r="B38" s="56">
        <v>20</v>
      </c>
      <c r="C38" s="57" t="s">
        <v>38</v>
      </c>
      <c r="D38" s="85"/>
      <c r="E38" s="85" t="s">
        <v>9</v>
      </c>
      <c r="F38" s="85"/>
      <c r="G38" s="85" t="s">
        <v>13</v>
      </c>
      <c r="H38" s="85"/>
      <c r="I38" s="134">
        <f t="shared" si="0"/>
        <v>0</v>
      </c>
      <c r="J38" s="142" t="s">
        <v>9</v>
      </c>
      <c r="K38" s="94"/>
      <c r="L38" s="85"/>
      <c r="M38" s="199">
        <f t="shared" si="1"/>
        <v>0</v>
      </c>
      <c r="N38" s="144" t="s">
        <v>53</v>
      </c>
      <c r="O38" s="94"/>
      <c r="P38" s="85"/>
      <c r="Q38" s="197">
        <f t="shared" si="2"/>
        <v>0</v>
      </c>
      <c r="T38" s="140"/>
      <c r="U38" s="140"/>
      <c r="V38" s="159"/>
    </row>
    <row r="39" spans="1:22" s="5" customFormat="1" ht="10.199999999999999" x14ac:dyDescent="0.2">
      <c r="A39" s="48"/>
      <c r="B39" s="56">
        <v>21</v>
      </c>
      <c r="C39" s="57" t="s">
        <v>38</v>
      </c>
      <c r="D39" s="85"/>
      <c r="E39" s="84" t="s">
        <v>9</v>
      </c>
      <c r="F39" s="84"/>
      <c r="G39" s="84" t="s">
        <v>13</v>
      </c>
      <c r="H39" s="84"/>
      <c r="I39" s="134">
        <f t="shared" si="0"/>
        <v>0</v>
      </c>
      <c r="J39" s="142" t="s">
        <v>9</v>
      </c>
      <c r="K39" s="76"/>
      <c r="L39" s="84"/>
      <c r="M39" s="199">
        <f t="shared" si="1"/>
        <v>0</v>
      </c>
      <c r="N39" s="144" t="s">
        <v>53</v>
      </c>
      <c r="O39" s="94"/>
      <c r="P39" s="85"/>
      <c r="Q39" s="197">
        <f t="shared" si="2"/>
        <v>0</v>
      </c>
      <c r="T39" s="140"/>
      <c r="U39" s="140"/>
      <c r="V39" s="157"/>
    </row>
    <row r="40" spans="1:22" s="5" customFormat="1" ht="10.199999999999999" x14ac:dyDescent="0.2">
      <c r="A40" s="48"/>
      <c r="B40" s="56">
        <v>22</v>
      </c>
      <c r="C40" s="57" t="s">
        <v>38</v>
      </c>
      <c r="D40" s="86"/>
      <c r="E40" s="85" t="s">
        <v>9</v>
      </c>
      <c r="F40" s="85"/>
      <c r="G40" s="85" t="s">
        <v>13</v>
      </c>
      <c r="H40" s="85"/>
      <c r="I40" s="134">
        <f t="shared" si="0"/>
        <v>0</v>
      </c>
      <c r="J40" s="142" t="s">
        <v>9</v>
      </c>
      <c r="K40" s="94"/>
      <c r="L40" s="85"/>
      <c r="M40" s="199">
        <f t="shared" si="1"/>
        <v>0</v>
      </c>
      <c r="N40" s="144" t="s">
        <v>53</v>
      </c>
      <c r="O40" s="94"/>
      <c r="P40" s="85"/>
      <c r="Q40" s="197">
        <f t="shared" si="2"/>
        <v>0</v>
      </c>
      <c r="T40" s="140"/>
      <c r="U40" s="140"/>
      <c r="V40" s="160"/>
    </row>
    <row r="41" spans="1:22" s="5" customFormat="1" ht="10.199999999999999" x14ac:dyDescent="0.2">
      <c r="A41" s="48"/>
      <c r="B41" s="56">
        <v>23</v>
      </c>
      <c r="C41" s="57" t="s">
        <v>38</v>
      </c>
      <c r="D41" s="84"/>
      <c r="E41" s="84" t="s">
        <v>9</v>
      </c>
      <c r="F41" s="84"/>
      <c r="G41" s="84" t="s">
        <v>13</v>
      </c>
      <c r="H41" s="84"/>
      <c r="I41" s="134">
        <f t="shared" si="0"/>
        <v>0</v>
      </c>
      <c r="J41" s="142" t="s">
        <v>9</v>
      </c>
      <c r="K41" s="76"/>
      <c r="L41" s="84"/>
      <c r="M41" s="199">
        <f t="shared" si="1"/>
        <v>0</v>
      </c>
      <c r="N41" s="144" t="s">
        <v>53</v>
      </c>
      <c r="O41" s="94"/>
      <c r="P41" s="85"/>
      <c r="Q41" s="197">
        <f t="shared" si="2"/>
        <v>0</v>
      </c>
      <c r="T41" s="140"/>
      <c r="U41" s="140"/>
      <c r="V41" s="161"/>
    </row>
    <row r="42" spans="1:22" s="5" customFormat="1" ht="10.199999999999999" x14ac:dyDescent="0.2">
      <c r="A42" s="48"/>
      <c r="B42" s="56">
        <v>24</v>
      </c>
      <c r="C42" s="57" t="s">
        <v>38</v>
      </c>
      <c r="D42" s="85"/>
      <c r="E42" s="85" t="s">
        <v>9</v>
      </c>
      <c r="F42" s="85"/>
      <c r="G42" s="85" t="s">
        <v>13</v>
      </c>
      <c r="H42" s="85"/>
      <c r="I42" s="134">
        <f t="shared" si="0"/>
        <v>0</v>
      </c>
      <c r="J42" s="142" t="s">
        <v>9</v>
      </c>
      <c r="K42" s="94"/>
      <c r="L42" s="85"/>
      <c r="M42" s="199">
        <f t="shared" si="1"/>
        <v>0</v>
      </c>
      <c r="N42" s="144" t="s">
        <v>53</v>
      </c>
      <c r="O42" s="94"/>
      <c r="P42" s="85"/>
      <c r="Q42" s="197">
        <f t="shared" si="2"/>
        <v>0</v>
      </c>
      <c r="T42" s="140"/>
      <c r="U42" s="140"/>
      <c r="V42" s="162"/>
    </row>
    <row r="43" spans="1:22" s="5" customFormat="1" ht="10.199999999999999" x14ac:dyDescent="0.2">
      <c r="A43" s="48"/>
      <c r="B43" s="56">
        <v>25</v>
      </c>
      <c r="C43" s="57" t="s">
        <v>38</v>
      </c>
      <c r="D43" s="85"/>
      <c r="E43" s="85" t="s">
        <v>9</v>
      </c>
      <c r="F43" s="85"/>
      <c r="G43" s="85" t="s">
        <v>13</v>
      </c>
      <c r="H43" s="85"/>
      <c r="I43" s="134">
        <f t="shared" si="0"/>
        <v>0</v>
      </c>
      <c r="J43" s="142" t="s">
        <v>9</v>
      </c>
      <c r="K43" s="94"/>
      <c r="L43" s="85"/>
      <c r="M43" s="199">
        <f t="shared" si="1"/>
        <v>0</v>
      </c>
      <c r="N43" s="144" t="s">
        <v>53</v>
      </c>
      <c r="O43" s="94"/>
      <c r="P43" s="85"/>
      <c r="Q43" s="197">
        <f t="shared" si="2"/>
        <v>0</v>
      </c>
      <c r="T43" s="140"/>
      <c r="U43" s="140"/>
      <c r="V43" s="159"/>
    </row>
    <row r="44" spans="1:22" s="5" customFormat="1" ht="10.199999999999999" x14ac:dyDescent="0.2">
      <c r="A44" s="48"/>
      <c r="B44" s="56">
        <v>26</v>
      </c>
      <c r="C44" s="57" t="s">
        <v>38</v>
      </c>
      <c r="D44" s="85"/>
      <c r="E44" s="86" t="s">
        <v>9</v>
      </c>
      <c r="F44" s="84"/>
      <c r="G44" s="86" t="s">
        <v>13</v>
      </c>
      <c r="H44" s="84"/>
      <c r="I44" s="134">
        <f t="shared" si="0"/>
        <v>0</v>
      </c>
      <c r="J44" s="142" t="s">
        <v>9</v>
      </c>
      <c r="K44" s="76"/>
      <c r="L44" s="84"/>
      <c r="M44" s="199">
        <f t="shared" si="1"/>
        <v>0</v>
      </c>
      <c r="N44" s="144" t="s">
        <v>53</v>
      </c>
      <c r="O44" s="94"/>
      <c r="P44" s="85"/>
      <c r="Q44" s="197">
        <f t="shared" si="2"/>
        <v>0</v>
      </c>
      <c r="T44" s="140"/>
      <c r="U44" s="140"/>
      <c r="V44" s="159"/>
    </row>
    <row r="45" spans="1:22" s="5" customFormat="1" ht="10.199999999999999" x14ac:dyDescent="0.2">
      <c r="A45" s="48"/>
      <c r="B45" s="56">
        <v>27</v>
      </c>
      <c r="C45" s="57" t="s">
        <v>38</v>
      </c>
      <c r="D45" s="85"/>
      <c r="E45" s="84" t="s">
        <v>9</v>
      </c>
      <c r="F45" s="85"/>
      <c r="G45" s="84" t="s">
        <v>13</v>
      </c>
      <c r="H45" s="85"/>
      <c r="I45" s="134">
        <f t="shared" si="0"/>
        <v>0</v>
      </c>
      <c r="J45" s="142" t="s">
        <v>9</v>
      </c>
      <c r="K45" s="94"/>
      <c r="L45" s="85"/>
      <c r="M45" s="199">
        <f t="shared" si="1"/>
        <v>0</v>
      </c>
      <c r="N45" s="144" t="s">
        <v>53</v>
      </c>
      <c r="O45" s="94"/>
      <c r="P45" s="85"/>
      <c r="Q45" s="197">
        <f t="shared" si="2"/>
        <v>0</v>
      </c>
      <c r="T45" s="140"/>
      <c r="U45" s="140"/>
      <c r="V45" s="157"/>
    </row>
    <row r="46" spans="1:22" s="5" customFormat="1" ht="10.199999999999999" x14ac:dyDescent="0.2">
      <c r="A46" s="48"/>
      <c r="B46" s="58">
        <v>28</v>
      </c>
      <c r="C46" s="59" t="s">
        <v>38</v>
      </c>
      <c r="D46" s="84"/>
      <c r="E46" s="85" t="s">
        <v>9</v>
      </c>
      <c r="F46" s="84"/>
      <c r="G46" s="85" t="s">
        <v>13</v>
      </c>
      <c r="H46" s="84"/>
      <c r="I46" s="134">
        <f t="shared" si="0"/>
        <v>0</v>
      </c>
      <c r="J46" s="142" t="s">
        <v>9</v>
      </c>
      <c r="K46" s="76"/>
      <c r="L46" s="84"/>
      <c r="M46" s="199">
        <f t="shared" si="1"/>
        <v>0</v>
      </c>
      <c r="N46" s="144" t="s">
        <v>53</v>
      </c>
      <c r="O46" s="94"/>
      <c r="P46" s="85"/>
      <c r="Q46" s="197">
        <f t="shared" si="2"/>
        <v>0</v>
      </c>
      <c r="T46" s="140"/>
      <c r="U46" s="140"/>
      <c r="V46" s="160"/>
    </row>
    <row r="47" spans="1:22" s="5" customFormat="1" ht="10.199999999999999" x14ac:dyDescent="0.2">
      <c r="A47" s="48"/>
      <c r="B47" s="56">
        <v>29</v>
      </c>
      <c r="C47" s="57" t="s">
        <v>38</v>
      </c>
      <c r="D47" s="85"/>
      <c r="E47" s="84" t="s">
        <v>9</v>
      </c>
      <c r="F47" s="85"/>
      <c r="G47" s="84" t="s">
        <v>13</v>
      </c>
      <c r="H47" s="85"/>
      <c r="I47" s="134">
        <f t="shared" si="0"/>
        <v>0</v>
      </c>
      <c r="J47" s="142" t="s">
        <v>9</v>
      </c>
      <c r="K47" s="94"/>
      <c r="L47" s="85"/>
      <c r="M47" s="199">
        <f t="shared" si="1"/>
        <v>0</v>
      </c>
      <c r="N47" s="144" t="s">
        <v>53</v>
      </c>
      <c r="O47" s="94"/>
      <c r="P47" s="85"/>
      <c r="Q47" s="197">
        <f t="shared" si="2"/>
        <v>0</v>
      </c>
      <c r="T47" s="140"/>
      <c r="U47" s="140"/>
      <c r="V47" s="161"/>
    </row>
    <row r="48" spans="1:22" s="5" customFormat="1" ht="10.199999999999999" x14ac:dyDescent="0.2">
      <c r="A48" s="48"/>
      <c r="B48" s="56">
        <v>30</v>
      </c>
      <c r="C48" s="57" t="s">
        <v>38</v>
      </c>
      <c r="D48" s="84"/>
      <c r="E48" s="85" t="s">
        <v>9</v>
      </c>
      <c r="F48" s="84"/>
      <c r="G48" s="85" t="s">
        <v>13</v>
      </c>
      <c r="H48" s="84"/>
      <c r="I48" s="134">
        <f t="shared" si="0"/>
        <v>0</v>
      </c>
      <c r="J48" s="142" t="s">
        <v>9</v>
      </c>
      <c r="K48" s="76"/>
      <c r="L48" s="84"/>
      <c r="M48" s="199">
        <f t="shared" si="1"/>
        <v>0</v>
      </c>
      <c r="N48" s="144" t="s">
        <v>53</v>
      </c>
      <c r="O48" s="94"/>
      <c r="P48" s="85"/>
      <c r="Q48" s="197">
        <f t="shared" si="2"/>
        <v>0</v>
      </c>
      <c r="T48" s="140"/>
      <c r="U48" s="140"/>
      <c r="V48" s="161"/>
    </row>
    <row r="49" spans="1:22" s="5" customFormat="1" ht="10.199999999999999" x14ac:dyDescent="0.2">
      <c r="A49" s="48"/>
      <c r="B49" s="56">
        <v>31</v>
      </c>
      <c r="C49" s="57" t="s">
        <v>38</v>
      </c>
      <c r="D49" s="85"/>
      <c r="E49" s="84" t="s">
        <v>9</v>
      </c>
      <c r="F49" s="85"/>
      <c r="G49" s="84" t="s">
        <v>13</v>
      </c>
      <c r="H49" s="85"/>
      <c r="I49" s="134">
        <f t="shared" si="0"/>
        <v>0</v>
      </c>
      <c r="J49" s="142" t="s">
        <v>9</v>
      </c>
      <c r="K49" s="94"/>
      <c r="L49" s="85"/>
      <c r="M49" s="199">
        <f t="shared" si="1"/>
        <v>0</v>
      </c>
      <c r="N49" s="144" t="s">
        <v>53</v>
      </c>
      <c r="O49" s="94"/>
      <c r="P49" s="85"/>
      <c r="Q49" s="197">
        <f t="shared" si="2"/>
        <v>0</v>
      </c>
      <c r="T49" s="140"/>
      <c r="U49" s="140"/>
      <c r="V49" s="159"/>
    </row>
    <row r="50" spans="1:22" s="5" customFormat="1" ht="10.199999999999999" x14ac:dyDescent="0.2">
      <c r="A50" s="48" t="s">
        <v>0</v>
      </c>
      <c r="B50" s="56">
        <v>32</v>
      </c>
      <c r="C50" s="57" t="s">
        <v>38</v>
      </c>
      <c r="D50" s="85"/>
      <c r="E50" s="85" t="s">
        <v>9</v>
      </c>
      <c r="F50" s="84"/>
      <c r="G50" s="85" t="s">
        <v>13</v>
      </c>
      <c r="H50" s="84"/>
      <c r="I50" s="134">
        <f t="shared" si="0"/>
        <v>0</v>
      </c>
      <c r="J50" s="142" t="s">
        <v>9</v>
      </c>
      <c r="K50" s="76"/>
      <c r="L50" s="84"/>
      <c r="M50" s="199">
        <f t="shared" si="1"/>
        <v>0</v>
      </c>
      <c r="N50" s="144" t="s">
        <v>53</v>
      </c>
      <c r="O50" s="94"/>
      <c r="P50" s="85"/>
      <c r="Q50" s="197">
        <f t="shared" si="2"/>
        <v>0</v>
      </c>
      <c r="T50" s="140"/>
      <c r="U50" s="140"/>
      <c r="V50" s="159"/>
    </row>
    <row r="51" spans="1:22" s="5" customFormat="1" ht="10.199999999999999" x14ac:dyDescent="0.2">
      <c r="A51" s="48" t="s">
        <v>0</v>
      </c>
      <c r="B51" s="56">
        <v>33</v>
      </c>
      <c r="C51" s="57" t="s">
        <v>38</v>
      </c>
      <c r="D51" s="85"/>
      <c r="E51" s="84" t="s">
        <v>9</v>
      </c>
      <c r="F51" s="85"/>
      <c r="G51" s="84" t="s">
        <v>13</v>
      </c>
      <c r="H51" s="85"/>
      <c r="I51" s="134">
        <f t="shared" si="0"/>
        <v>0</v>
      </c>
      <c r="J51" s="142" t="s">
        <v>9</v>
      </c>
      <c r="K51" s="94"/>
      <c r="L51" s="85"/>
      <c r="M51" s="199">
        <f t="shared" si="1"/>
        <v>0</v>
      </c>
      <c r="N51" s="144" t="s">
        <v>53</v>
      </c>
      <c r="O51" s="94"/>
      <c r="P51" s="85"/>
      <c r="Q51" s="197">
        <f t="shared" si="2"/>
        <v>0</v>
      </c>
      <c r="T51" s="140"/>
      <c r="U51" s="140"/>
      <c r="V51" s="157"/>
    </row>
    <row r="52" spans="1:22" s="5" customFormat="1" ht="10.199999999999999" x14ac:dyDescent="0.2">
      <c r="A52" s="48"/>
      <c r="B52" s="56">
        <v>34</v>
      </c>
      <c r="C52" s="57" t="s">
        <v>38</v>
      </c>
      <c r="D52" s="85"/>
      <c r="E52" s="85" t="s">
        <v>9</v>
      </c>
      <c r="F52" s="84"/>
      <c r="G52" s="85" t="s">
        <v>13</v>
      </c>
      <c r="H52" s="84"/>
      <c r="I52" s="134">
        <f t="shared" si="0"/>
        <v>0</v>
      </c>
      <c r="J52" s="142" t="s">
        <v>9</v>
      </c>
      <c r="K52" s="76"/>
      <c r="L52" s="84"/>
      <c r="M52" s="199">
        <f t="shared" si="1"/>
        <v>0</v>
      </c>
      <c r="N52" s="144" t="s">
        <v>53</v>
      </c>
      <c r="O52" s="94"/>
      <c r="P52" s="85"/>
      <c r="Q52" s="197">
        <f t="shared" si="2"/>
        <v>0</v>
      </c>
      <c r="T52" s="140"/>
      <c r="U52" s="140"/>
      <c r="V52" s="160"/>
    </row>
    <row r="53" spans="1:22" s="5" customFormat="1" ht="10.199999999999999" x14ac:dyDescent="0.2">
      <c r="A53" s="48"/>
      <c r="B53" s="56">
        <v>35</v>
      </c>
      <c r="C53" s="57" t="s">
        <v>38</v>
      </c>
      <c r="D53" s="85"/>
      <c r="E53" s="84" t="s">
        <v>9</v>
      </c>
      <c r="F53" s="85"/>
      <c r="G53" s="84" t="s">
        <v>13</v>
      </c>
      <c r="H53" s="85"/>
      <c r="I53" s="134">
        <f t="shared" si="0"/>
        <v>0</v>
      </c>
      <c r="J53" s="142" t="s">
        <v>9</v>
      </c>
      <c r="K53" s="94"/>
      <c r="L53" s="85"/>
      <c r="M53" s="199">
        <f t="shared" si="1"/>
        <v>0</v>
      </c>
      <c r="N53" s="144" t="s">
        <v>53</v>
      </c>
      <c r="O53" s="94"/>
      <c r="P53" s="85"/>
      <c r="Q53" s="197">
        <f t="shared" si="2"/>
        <v>0</v>
      </c>
      <c r="T53" s="140"/>
      <c r="U53" s="140"/>
      <c r="V53" s="161"/>
    </row>
    <row r="54" spans="1:22" s="5" customFormat="1" ht="10.199999999999999" x14ac:dyDescent="0.2">
      <c r="A54" s="48"/>
      <c r="B54" s="56">
        <v>36</v>
      </c>
      <c r="C54" s="57" t="s">
        <v>38</v>
      </c>
      <c r="D54" s="85"/>
      <c r="E54" s="85" t="s">
        <v>9</v>
      </c>
      <c r="F54" s="86"/>
      <c r="G54" s="85" t="s">
        <v>13</v>
      </c>
      <c r="H54" s="86"/>
      <c r="I54" s="134">
        <f t="shared" si="0"/>
        <v>0</v>
      </c>
      <c r="J54" s="142" t="s">
        <v>9</v>
      </c>
      <c r="K54" s="95"/>
      <c r="L54" s="86"/>
      <c r="M54" s="199">
        <f t="shared" si="1"/>
        <v>0</v>
      </c>
      <c r="N54" s="144" t="s">
        <v>53</v>
      </c>
      <c r="O54" s="94"/>
      <c r="P54" s="85"/>
      <c r="Q54" s="197">
        <f t="shared" si="2"/>
        <v>0</v>
      </c>
      <c r="T54" s="140"/>
      <c r="U54" s="140"/>
      <c r="V54" s="161"/>
    </row>
    <row r="55" spans="1:22" s="5" customFormat="1" ht="10.199999999999999" x14ac:dyDescent="0.2">
      <c r="A55" s="48"/>
      <c r="B55" s="56">
        <v>37</v>
      </c>
      <c r="C55" s="57" t="s">
        <v>38</v>
      </c>
      <c r="D55" s="85"/>
      <c r="E55" s="85" t="s">
        <v>9</v>
      </c>
      <c r="F55" s="85"/>
      <c r="G55" s="85" t="s">
        <v>13</v>
      </c>
      <c r="H55" s="85"/>
      <c r="I55" s="134">
        <f t="shared" si="0"/>
        <v>0</v>
      </c>
      <c r="J55" s="142" t="s">
        <v>9</v>
      </c>
      <c r="K55" s="94"/>
      <c r="L55" s="85"/>
      <c r="M55" s="199">
        <f t="shared" si="1"/>
        <v>0</v>
      </c>
      <c r="N55" s="144" t="s">
        <v>53</v>
      </c>
      <c r="O55" s="94"/>
      <c r="P55" s="85"/>
      <c r="Q55" s="197">
        <f t="shared" si="2"/>
        <v>0</v>
      </c>
      <c r="T55" s="140"/>
      <c r="U55" s="140"/>
      <c r="V55" s="159"/>
    </row>
    <row r="56" spans="1:22" s="5" customFormat="1" ht="10.8" thickBot="1" x14ac:dyDescent="0.25">
      <c r="A56" s="48"/>
      <c r="B56" s="56">
        <v>38</v>
      </c>
      <c r="C56" s="57" t="s">
        <v>38</v>
      </c>
      <c r="D56" s="85"/>
      <c r="E56" s="86" t="s">
        <v>9</v>
      </c>
      <c r="F56" s="84"/>
      <c r="G56" s="86" t="s">
        <v>13</v>
      </c>
      <c r="H56" s="89"/>
      <c r="I56" s="134">
        <f t="shared" si="0"/>
        <v>0</v>
      </c>
      <c r="J56" s="142" t="s">
        <v>9</v>
      </c>
      <c r="K56" s="95"/>
      <c r="L56" s="92"/>
      <c r="M56" s="198">
        <f t="shared" si="1"/>
        <v>0</v>
      </c>
      <c r="N56" s="144" t="s">
        <v>53</v>
      </c>
      <c r="O56" s="94"/>
      <c r="P56" s="85"/>
      <c r="Q56" s="198">
        <f t="shared" si="2"/>
        <v>0</v>
      </c>
      <c r="V56" s="32"/>
    </row>
    <row r="57" spans="1:22" s="5" customFormat="1" ht="10.8" thickTop="1" x14ac:dyDescent="0.2">
      <c r="A57" s="48"/>
      <c r="B57" s="67"/>
      <c r="C57" s="8"/>
      <c r="D57" s="9"/>
      <c r="E57" s="9"/>
      <c r="F57" s="57" t="s">
        <v>42</v>
      </c>
      <c r="G57" s="66"/>
      <c r="H57" s="31">
        <f>SUM(H19:H56)</f>
        <v>17</v>
      </c>
      <c r="I57" s="201">
        <f>SUM(I19+I20+I21+I22+I23+I24+I25+I26+I50+I51+I52+I53+I54+I55)</f>
        <v>8.435708</v>
      </c>
      <c r="J57" s="65"/>
      <c r="K57" s="9" t="s">
        <v>41</v>
      </c>
      <c r="L57" s="66"/>
      <c r="M57" s="200">
        <f>SUM(M19+M20+M21+M22+M23+M24+M25+M26+M50+M51+M52+M53+M54+M55)</f>
        <v>12.384</v>
      </c>
      <c r="N57" s="145"/>
      <c r="O57" s="9" t="s">
        <v>41</v>
      </c>
      <c r="P57" s="66"/>
      <c r="Q57" s="200">
        <f>SUM(Q19+Q20+Q21+Q22+Q23+Q24+Q25+Q26+Q50+Q51+Q52+Q53+Q54+Q55)</f>
        <v>19</v>
      </c>
    </row>
    <row r="58" spans="1:22" s="5" customFormat="1" ht="10.8" thickBot="1" x14ac:dyDescent="0.25">
      <c r="A58" s="48"/>
      <c r="B58" s="61"/>
      <c r="C58" s="47"/>
      <c r="D58" s="11" t="s">
        <v>0</v>
      </c>
      <c r="E58" s="11"/>
      <c r="F58" s="11" t="s">
        <v>0</v>
      </c>
      <c r="G58" s="10"/>
      <c r="H58" s="64" t="s">
        <v>24</v>
      </c>
      <c r="I58" s="63" t="s">
        <v>4</v>
      </c>
      <c r="J58" s="101"/>
      <c r="K58" s="11" t="s">
        <v>55</v>
      </c>
      <c r="L58" s="10"/>
      <c r="M58" s="62" t="s">
        <v>7</v>
      </c>
      <c r="N58" s="101"/>
      <c r="O58" s="11" t="s">
        <v>54</v>
      </c>
      <c r="P58" s="10"/>
      <c r="Q58" s="62" t="s">
        <v>7</v>
      </c>
    </row>
    <row r="59" spans="1:22" s="5" customFormat="1" ht="10.199999999999999" x14ac:dyDescent="0.2"/>
    <row r="60" spans="1:22" s="5" customFormat="1" ht="10.199999999999999" x14ac:dyDescent="0.2">
      <c r="D60" s="68" t="s">
        <v>28</v>
      </c>
      <c r="H60" s="46"/>
      <c r="I60" s="5" t="s">
        <v>0</v>
      </c>
    </row>
    <row r="61" spans="1:22" s="5" customFormat="1" ht="10.199999999999999" x14ac:dyDescent="0.2">
      <c r="C61" s="6" t="s">
        <v>13</v>
      </c>
      <c r="D61" s="5" t="s">
        <v>49</v>
      </c>
      <c r="M61" s="13"/>
      <c r="O61" s="96"/>
      <c r="P61" s="5" t="s">
        <v>44</v>
      </c>
    </row>
    <row r="62" spans="1:22" s="5" customFormat="1" ht="10.199999999999999" x14ac:dyDescent="0.2">
      <c r="C62" s="6" t="s">
        <v>13</v>
      </c>
      <c r="D62" s="13" t="s">
        <v>27</v>
      </c>
      <c r="E62" s="13"/>
      <c r="O62" s="100"/>
      <c r="P62" s="99" t="s">
        <v>43</v>
      </c>
    </row>
    <row r="63" spans="1:22" s="5" customFormat="1" ht="10.199999999999999" x14ac:dyDescent="0.2">
      <c r="C63" s="6" t="s">
        <v>13</v>
      </c>
      <c r="D63" s="5" t="s">
        <v>50</v>
      </c>
      <c r="P63" s="154"/>
      <c r="Q63" s="154"/>
      <c r="R63" s="154"/>
    </row>
    <row r="64" spans="1:22" s="5" customFormat="1" ht="10.199999999999999" x14ac:dyDescent="0.2">
      <c r="C64" s="6"/>
      <c r="D64" s="5" t="s">
        <v>51</v>
      </c>
      <c r="N64" s="127" t="s">
        <v>47</v>
      </c>
      <c r="O64" s="128"/>
      <c r="P64" s="127"/>
      <c r="Q64" s="155"/>
      <c r="R64" s="128"/>
    </row>
    <row r="65" spans="1:18" s="5" customFormat="1" ht="10.199999999999999" x14ac:dyDescent="0.2">
      <c r="C65" s="6" t="s">
        <v>13</v>
      </c>
      <c r="D65" s="13" t="s">
        <v>52</v>
      </c>
      <c r="N65" s="203" t="s">
        <v>72</v>
      </c>
      <c r="O65" s="155"/>
      <c r="P65" s="156"/>
      <c r="Q65" s="126"/>
      <c r="R65" s="202"/>
    </row>
    <row r="66" spans="1:18" s="5" customFormat="1" ht="10.199999999999999" x14ac:dyDescent="0.2">
      <c r="C66" s="14"/>
    </row>
    <row r="67" spans="1:18" s="2" customFormat="1" ht="11.4" x14ac:dyDescent="0.2">
      <c r="C67" s="3"/>
      <c r="D67" s="4"/>
      <c r="E67" s="4"/>
      <c r="F67" s="4"/>
      <c r="G67" s="4"/>
    </row>
    <row r="68" spans="1:18" ht="12.75" customHeight="1" x14ac:dyDescent="0.25">
      <c r="B68" s="30"/>
      <c r="C68" s="33"/>
      <c r="D68" s="24"/>
      <c r="E68" s="24"/>
      <c r="F68" s="24"/>
      <c r="G68" s="24"/>
      <c r="H68" s="25"/>
      <c r="I68" s="45" t="s">
        <v>10</v>
      </c>
      <c r="J68" s="24"/>
      <c r="K68" s="24"/>
      <c r="L68" s="24"/>
      <c r="M68" s="24"/>
      <c r="N68" s="34"/>
      <c r="O68" s="24"/>
      <c r="P68" s="25"/>
    </row>
    <row r="69" spans="1:18" ht="6" customHeight="1" x14ac:dyDescent="0.25">
      <c r="B69" s="35"/>
      <c r="C69" s="36"/>
      <c r="D69" s="26"/>
      <c r="E69" s="26"/>
      <c r="F69" s="26"/>
      <c r="G69" s="26"/>
      <c r="H69" s="27"/>
      <c r="I69" s="44"/>
      <c r="J69" s="28"/>
      <c r="K69" s="28"/>
      <c r="L69" s="28"/>
      <c r="M69" s="28"/>
      <c r="N69" s="28"/>
      <c r="O69" s="28"/>
      <c r="P69" s="29"/>
    </row>
    <row r="70" spans="1:18" s="2" customFormat="1" ht="11.4" x14ac:dyDescent="0.2">
      <c r="B70" s="37"/>
      <c r="C70" s="38"/>
      <c r="D70" s="4"/>
      <c r="E70" s="4"/>
      <c r="F70" s="4"/>
      <c r="G70" s="4"/>
      <c r="H70" s="39"/>
      <c r="I70" s="97" t="s">
        <v>12</v>
      </c>
      <c r="J70" s="97"/>
      <c r="K70" s="98"/>
      <c r="L70" s="97" t="s">
        <v>11</v>
      </c>
      <c r="M70" s="98"/>
      <c r="N70" s="113" t="s">
        <v>34</v>
      </c>
      <c r="O70" s="97"/>
      <c r="P70" s="114"/>
    </row>
    <row r="71" spans="1:18" s="2" customFormat="1" ht="11.4" x14ac:dyDescent="0.2">
      <c r="B71" s="37"/>
      <c r="C71" s="38"/>
      <c r="D71" s="4"/>
      <c r="E71" s="4"/>
      <c r="F71" s="4"/>
      <c r="G71" s="4"/>
      <c r="H71" s="39"/>
      <c r="I71" s="70"/>
      <c r="J71" s="71"/>
      <c r="K71" s="72"/>
      <c r="L71" s="71"/>
      <c r="M71" s="72"/>
      <c r="N71" s="71"/>
      <c r="O71" s="71"/>
      <c r="P71" s="72"/>
    </row>
    <row r="72" spans="1:18" x14ac:dyDescent="0.25">
      <c r="B72" s="40" t="s">
        <v>31</v>
      </c>
      <c r="C72" s="36"/>
      <c r="D72" s="26"/>
      <c r="E72" s="26"/>
      <c r="F72" s="26"/>
      <c r="G72" s="26"/>
      <c r="H72" s="27"/>
      <c r="I72" s="104"/>
      <c r="J72" s="105" t="s">
        <v>35</v>
      </c>
      <c r="K72" s="106" t="s">
        <v>67</v>
      </c>
      <c r="L72" s="106"/>
      <c r="M72" s="106"/>
      <c r="N72" s="106"/>
      <c r="O72" s="106"/>
      <c r="P72" s="107"/>
    </row>
    <row r="73" spans="1:18" s="2" customFormat="1" ht="11.4" x14ac:dyDescent="0.2">
      <c r="B73" s="40" t="s">
        <v>32</v>
      </c>
      <c r="C73" s="38"/>
      <c r="D73" s="4"/>
      <c r="E73" s="4"/>
      <c r="F73" s="4"/>
      <c r="G73" s="4"/>
      <c r="H73" s="39"/>
      <c r="I73" s="108"/>
      <c r="J73" s="105" t="s">
        <v>36</v>
      </c>
      <c r="K73" s="192">
        <v>777456231</v>
      </c>
      <c r="L73" s="109"/>
      <c r="M73" s="109"/>
      <c r="N73" s="109"/>
      <c r="O73" s="109"/>
      <c r="P73" s="110"/>
    </row>
    <row r="74" spans="1:18" s="2" customFormat="1" ht="11.4" x14ac:dyDescent="0.2">
      <c r="B74" s="102" t="s">
        <v>33</v>
      </c>
      <c r="C74" s="41"/>
      <c r="D74" s="42"/>
      <c r="E74" s="42"/>
      <c r="F74" s="42"/>
      <c r="G74" s="42"/>
      <c r="H74" s="43"/>
      <c r="I74" s="108"/>
      <c r="J74" s="111" t="s">
        <v>37</v>
      </c>
      <c r="K74" s="194" t="s">
        <v>68</v>
      </c>
      <c r="L74" s="103"/>
      <c r="M74" s="103"/>
      <c r="N74" s="103"/>
      <c r="O74" s="103"/>
      <c r="P74" s="112"/>
    </row>
    <row r="75" spans="1:18" ht="9.9" customHeight="1" thickBot="1" x14ac:dyDescent="0.3">
      <c r="I75" s="69"/>
      <c r="J75" s="69"/>
    </row>
    <row r="76" spans="1:18" ht="23.4" thickBot="1" x14ac:dyDescent="0.45">
      <c r="A76" s="19"/>
      <c r="B76" s="20"/>
      <c r="C76" s="21"/>
      <c r="D76" s="20"/>
      <c r="E76" s="20"/>
      <c r="F76" s="20"/>
      <c r="G76" s="20"/>
      <c r="H76" s="20"/>
      <c r="I76" s="20"/>
      <c r="J76" s="20"/>
      <c r="K76" s="22" t="s">
        <v>14</v>
      </c>
      <c r="L76" s="20"/>
      <c r="M76" s="20"/>
      <c r="N76" s="20"/>
      <c r="O76" s="20"/>
      <c r="P76" s="23"/>
    </row>
    <row r="77" spans="1:18" ht="9.9" customHeight="1" x14ac:dyDescent="0.25">
      <c r="B77" s="60"/>
      <c r="M77" s="60"/>
      <c r="P77" s="28"/>
      <c r="Q77" s="28"/>
    </row>
    <row r="78" spans="1:18" x14ac:dyDescent="0.25">
      <c r="A78" s="27"/>
      <c r="B78" s="104"/>
      <c r="C78" s="119"/>
      <c r="D78" s="106"/>
      <c r="E78" s="106"/>
      <c r="F78" s="120" t="s">
        <v>45</v>
      </c>
      <c r="G78" s="106"/>
      <c r="H78" s="106"/>
      <c r="I78" s="107"/>
      <c r="J78" s="149" t="s">
        <v>29</v>
      </c>
      <c r="K78" s="115" t="s">
        <v>15</v>
      </c>
      <c r="L78" s="116"/>
      <c r="M78" s="104"/>
      <c r="N78" s="120" t="s">
        <v>46</v>
      </c>
      <c r="O78" s="107"/>
      <c r="P78" s="104"/>
      <c r="Q78" s="107"/>
      <c r="R78" s="117" t="s">
        <v>8</v>
      </c>
    </row>
    <row r="79" spans="1:18" x14ac:dyDescent="0.25">
      <c r="A79" s="27"/>
      <c r="B79" s="104"/>
      <c r="C79" s="122" t="s">
        <v>22</v>
      </c>
      <c r="D79" s="106"/>
      <c r="E79" s="106"/>
      <c r="F79" s="106" t="s">
        <v>69</v>
      </c>
      <c r="G79" s="106"/>
      <c r="H79" s="106"/>
      <c r="I79" s="107"/>
      <c r="J79" s="94">
        <v>18</v>
      </c>
      <c r="K79" s="124"/>
      <c r="L79" s="116"/>
      <c r="M79" s="148" t="s">
        <v>56</v>
      </c>
      <c r="N79" s="147"/>
      <c r="O79" s="146"/>
      <c r="P79" s="150"/>
      <c r="Q79" s="150"/>
      <c r="R79" s="123"/>
    </row>
    <row r="80" spans="1:18" x14ac:dyDescent="0.25">
      <c r="A80" s="27"/>
      <c r="B80" s="121"/>
      <c r="C80" s="119"/>
      <c r="D80" s="106"/>
      <c r="E80" s="106"/>
      <c r="F80" s="106"/>
      <c r="G80" s="106"/>
      <c r="H80" s="106"/>
      <c r="I80" s="107"/>
      <c r="J80" s="118"/>
      <c r="K80" s="124"/>
      <c r="L80" s="116"/>
      <c r="M80" s="195" t="s">
        <v>70</v>
      </c>
      <c r="N80" s="77"/>
      <c r="O80" s="77"/>
      <c r="P80" s="77"/>
      <c r="Q80" s="78"/>
      <c r="R80" s="123"/>
    </row>
    <row r="81" spans="1:18" x14ac:dyDescent="0.25">
      <c r="A81" s="27"/>
      <c r="B81" s="80"/>
      <c r="C81" s="81"/>
      <c r="D81" s="77"/>
      <c r="E81" s="77"/>
      <c r="F81" s="77"/>
      <c r="G81" s="77"/>
      <c r="H81" s="77"/>
      <c r="I81" s="78"/>
      <c r="J81" s="79"/>
      <c r="K81" s="73"/>
      <c r="L81" s="74"/>
      <c r="M81" s="148" t="s">
        <v>57</v>
      </c>
      <c r="N81" s="147"/>
      <c r="O81" s="146"/>
      <c r="P81" s="150"/>
      <c r="Q81" s="151"/>
      <c r="R81" s="75"/>
    </row>
    <row r="82" spans="1:18" ht="12.75" customHeight="1" x14ac:dyDescent="0.25">
      <c r="A82" s="27"/>
      <c r="B82" s="80"/>
      <c r="C82" s="81"/>
      <c r="D82" s="77"/>
      <c r="E82" s="77"/>
      <c r="F82" s="77"/>
      <c r="G82" s="77"/>
      <c r="H82" s="77"/>
      <c r="I82" s="78"/>
      <c r="J82" s="79"/>
      <c r="K82" s="73"/>
      <c r="L82" s="74"/>
      <c r="M82" s="195" t="s">
        <v>71</v>
      </c>
      <c r="N82" s="77"/>
      <c r="O82" s="77"/>
      <c r="P82" s="77"/>
      <c r="Q82" s="78"/>
      <c r="R82" s="75"/>
    </row>
    <row r="83" spans="1:18" ht="13.8" thickBot="1" x14ac:dyDescent="0.3">
      <c r="E83" s="140"/>
      <c r="G83" s="69"/>
      <c r="H83" s="69"/>
      <c r="I83" s="69"/>
    </row>
    <row r="84" spans="1:18" x14ac:dyDescent="0.25">
      <c r="C84" s="135" t="s">
        <v>60</v>
      </c>
      <c r="D84" s="136"/>
      <c r="E84" s="137"/>
      <c r="F84" s="152"/>
      <c r="I84" s="163"/>
    </row>
    <row r="85" spans="1:18" ht="13.8" thickBot="1" x14ac:dyDescent="0.3">
      <c r="C85" s="138" t="s">
        <v>61</v>
      </c>
      <c r="D85" s="11"/>
      <c r="E85" s="139"/>
      <c r="F85" s="153"/>
      <c r="G85" s="164"/>
      <c r="H85" s="49"/>
      <c r="I85" s="165"/>
      <c r="K85" t="s">
        <v>73</v>
      </c>
    </row>
    <row r="86" spans="1:18" x14ac:dyDescent="0.25">
      <c r="E86" s="140"/>
    </row>
    <row r="87" spans="1:18" x14ac:dyDescent="0.25">
      <c r="E87" s="140"/>
    </row>
    <row r="88" spans="1:18" x14ac:dyDescent="0.25">
      <c r="E88" s="140"/>
      <c r="H88" s="178" t="s">
        <v>16</v>
      </c>
      <c r="I88" s="179"/>
      <c r="J88" s="179"/>
      <c r="K88" s="179"/>
      <c r="L88" s="179"/>
      <c r="M88" s="180">
        <v>2</v>
      </c>
    </row>
    <row r="89" spans="1:18" x14ac:dyDescent="0.25">
      <c r="E89" s="140"/>
      <c r="H89" s="181" t="s">
        <v>62</v>
      </c>
      <c r="I89" s="182"/>
      <c r="J89" s="182"/>
      <c r="K89" s="182"/>
      <c r="L89" s="182"/>
      <c r="M89" s="183">
        <v>284</v>
      </c>
    </row>
    <row r="90" spans="1:18" x14ac:dyDescent="0.25">
      <c r="E90" s="140"/>
      <c r="H90" s="181" t="s">
        <v>58</v>
      </c>
      <c r="I90" s="182"/>
      <c r="J90" s="182"/>
      <c r="K90" s="182"/>
      <c r="L90" s="182"/>
      <c r="M90" s="183">
        <v>1104</v>
      </c>
    </row>
    <row r="91" spans="1:18" x14ac:dyDescent="0.25">
      <c r="E91" s="140"/>
      <c r="H91" s="204" t="s">
        <v>17</v>
      </c>
      <c r="I91" s="205"/>
      <c r="J91" s="205"/>
      <c r="K91" s="205"/>
      <c r="L91" s="205"/>
      <c r="M91" s="206">
        <f>SUM(M88*M89)</f>
        <v>568</v>
      </c>
    </row>
    <row r="92" spans="1:18" x14ac:dyDescent="0.25">
      <c r="E92" s="140"/>
      <c r="H92" s="204" t="s">
        <v>18</v>
      </c>
      <c r="I92" s="205"/>
      <c r="J92" s="205"/>
      <c r="K92" s="205"/>
      <c r="L92" s="205"/>
      <c r="M92" s="206">
        <f>SUM(M88*M90)</f>
        <v>2208</v>
      </c>
    </row>
    <row r="93" spans="1:18" x14ac:dyDescent="0.25">
      <c r="E93" s="140"/>
      <c r="H93" s="5"/>
      <c r="M93" s="7"/>
    </row>
    <row r="94" spans="1:18" x14ac:dyDescent="0.25">
      <c r="E94" s="140"/>
      <c r="H94" s="187" t="s">
        <v>59</v>
      </c>
      <c r="I94" s="188"/>
      <c r="J94" s="188"/>
      <c r="K94" s="188"/>
      <c r="L94" s="188"/>
      <c r="M94" s="189">
        <f>SUM(M57*1.15)</f>
        <v>14.2416</v>
      </c>
    </row>
    <row r="95" spans="1:18" x14ac:dyDescent="0.25">
      <c r="E95" s="140"/>
      <c r="H95" s="181" t="s">
        <v>19</v>
      </c>
      <c r="I95" s="182"/>
      <c r="J95" s="182"/>
      <c r="K95" s="182"/>
      <c r="L95" s="182"/>
      <c r="M95" s="190">
        <v>11</v>
      </c>
    </row>
    <row r="96" spans="1:18" x14ac:dyDescent="0.25">
      <c r="E96" s="5"/>
      <c r="H96" s="181" t="s">
        <v>20</v>
      </c>
      <c r="I96" s="182"/>
      <c r="J96" s="182"/>
      <c r="K96" s="182"/>
      <c r="L96" s="182"/>
      <c r="M96" s="191">
        <v>5</v>
      </c>
    </row>
    <row r="97" spans="8:18" x14ac:dyDescent="0.25">
      <c r="H97" s="204" t="s">
        <v>21</v>
      </c>
      <c r="I97" s="205"/>
      <c r="J97" s="205"/>
      <c r="K97" s="205"/>
      <c r="L97" s="205"/>
      <c r="M97" s="206">
        <f>SUM(M57*M95)</f>
        <v>136.22399999999999</v>
      </c>
    </row>
    <row r="98" spans="8:18" x14ac:dyDescent="0.25">
      <c r="H98" s="204" t="s">
        <v>18</v>
      </c>
      <c r="I98" s="205"/>
      <c r="J98" s="205"/>
      <c r="K98" s="205"/>
      <c r="L98" s="205"/>
      <c r="M98" s="206">
        <f>SUM(M94*M96)</f>
        <v>71.207999999999998</v>
      </c>
    </row>
    <row r="99" spans="8:18" x14ac:dyDescent="0.25">
      <c r="H99" s="5"/>
      <c r="M99" s="7"/>
      <c r="P99" s="176"/>
      <c r="Q99" s="177"/>
      <c r="R99" s="7"/>
    </row>
    <row r="100" spans="8:18" x14ac:dyDescent="0.25">
      <c r="H100" s="187" t="s">
        <v>66</v>
      </c>
      <c r="I100" s="188"/>
      <c r="J100" s="188"/>
      <c r="K100" s="188"/>
      <c r="L100" s="188"/>
      <c r="M100" s="189">
        <f>SUM(Q57*1.15)</f>
        <v>21.849999999999998</v>
      </c>
    </row>
    <row r="101" spans="8:18" x14ac:dyDescent="0.25">
      <c r="H101" s="181" t="s">
        <v>19</v>
      </c>
      <c r="I101" s="182"/>
      <c r="J101" s="182"/>
      <c r="K101" s="182"/>
      <c r="L101" s="182"/>
      <c r="M101" s="190">
        <v>13</v>
      </c>
      <c r="Q101" s="2"/>
    </row>
    <row r="102" spans="8:18" x14ac:dyDescent="0.25">
      <c r="H102" s="181" t="s">
        <v>20</v>
      </c>
      <c r="I102" s="182"/>
      <c r="J102" s="182"/>
      <c r="K102" s="182"/>
      <c r="L102" s="182"/>
      <c r="M102" s="191">
        <v>16</v>
      </c>
    </row>
    <row r="103" spans="8:18" x14ac:dyDescent="0.25">
      <c r="H103" s="204" t="s">
        <v>21</v>
      </c>
      <c r="I103" s="205"/>
      <c r="J103" s="205"/>
      <c r="K103" s="205"/>
      <c r="L103" s="205"/>
      <c r="M103" s="206">
        <f>SUM(Q57*M101)</f>
        <v>247</v>
      </c>
    </row>
    <row r="104" spans="8:18" x14ac:dyDescent="0.25">
      <c r="H104" s="204" t="s">
        <v>18</v>
      </c>
      <c r="I104" s="205"/>
      <c r="J104" s="205"/>
      <c r="K104" s="205"/>
      <c r="L104" s="205"/>
      <c r="M104" s="206">
        <f>SUM(M100*M102)</f>
        <v>349.59999999999997</v>
      </c>
    </row>
    <row r="105" spans="8:18" x14ac:dyDescent="0.25">
      <c r="H105" s="5"/>
      <c r="M105" s="7"/>
    </row>
    <row r="106" spans="8:18" ht="13.8" thickBot="1" x14ac:dyDescent="0.3">
      <c r="H106" s="5"/>
      <c r="K106" s="49"/>
      <c r="M106" s="12"/>
      <c r="N106" s="49"/>
    </row>
    <row r="107" spans="8:18" ht="13.8" thickBot="1" x14ac:dyDescent="0.3">
      <c r="H107" s="140"/>
      <c r="I107" s="131"/>
      <c r="J107" s="166" t="s">
        <v>64</v>
      </c>
      <c r="K107" s="167"/>
      <c r="L107" s="167"/>
      <c r="M107" s="168">
        <f>SUM(M91+M92+M97+M98+M103+M104)</f>
        <v>3580.0320000000002</v>
      </c>
      <c r="N107" s="169" t="s">
        <v>63</v>
      </c>
      <c r="O107" s="170" t="s">
        <v>23</v>
      </c>
    </row>
    <row r="108" spans="8:18" ht="13.8" thickBot="1" x14ac:dyDescent="0.3">
      <c r="H108" s="140"/>
      <c r="I108" s="131"/>
      <c r="J108" s="171" t="s">
        <v>64</v>
      </c>
      <c r="K108" s="172"/>
      <c r="L108" s="172"/>
      <c r="M108" s="173">
        <f>SUM(M107*1.21)</f>
        <v>4331.8387199999997</v>
      </c>
      <c r="N108" s="174" t="s">
        <v>63</v>
      </c>
      <c r="O108" s="175" t="s">
        <v>65</v>
      </c>
    </row>
    <row r="109" spans="8:18" x14ac:dyDescent="0.25">
      <c r="H109" s="140"/>
      <c r="I109" s="131"/>
      <c r="J109" s="131"/>
      <c r="K109" s="131"/>
      <c r="L109" s="131"/>
      <c r="M109" s="159"/>
    </row>
    <row r="110" spans="8:18" x14ac:dyDescent="0.25">
      <c r="H110" s="5"/>
      <c r="M110" s="32"/>
    </row>
  </sheetData>
  <phoneticPr fontId="3" type="noConversion"/>
  <hyperlinks>
    <hyperlink ref="K7" r:id="rId1" xr:uid="{00000000-0004-0000-0000-000000000000}"/>
    <hyperlink ref="K74" r:id="rId2" xr:uid="{00000000-0004-0000-0000-000001000000}"/>
  </hyperlinks>
  <pageMargins left="0.59055118110236227" right="0.59055118110236227" top="0.59055118110236227" bottom="0.59055118110236227" header="0.51181102362204722" footer="0.51181102362204722"/>
  <pageSetup paperSize="9" orientation="portrait" horizontalDpi="300" verticalDpi="300" r:id="rId3"/>
  <headerFooter alignWithMargins="0"/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10"/>
  <sheetViews>
    <sheetView tabSelected="1" topLeftCell="A55" zoomScale="150" workbookViewId="0">
      <selection activeCell="M66" sqref="M66"/>
    </sheetView>
  </sheetViews>
  <sheetFormatPr defaultRowHeight="13.2" x14ac:dyDescent="0.25"/>
  <cols>
    <col min="1" max="1" width="0.44140625" customWidth="1"/>
    <col min="2" max="2" width="2.5546875" customWidth="1"/>
    <col min="3" max="3" width="0.6640625" style="1" customWidth="1"/>
    <col min="4" max="4" width="8" customWidth="1"/>
    <col min="5" max="5" width="1.33203125" customWidth="1"/>
    <col min="6" max="6" width="7.6640625" customWidth="1"/>
    <col min="7" max="7" width="1.33203125" customWidth="1"/>
    <col min="8" max="8" width="7" customWidth="1"/>
    <col min="9" max="9" width="6.88671875" customWidth="1"/>
    <col min="10" max="10" width="2.5546875" customWidth="1"/>
    <col min="11" max="11" width="7.44140625" customWidth="1"/>
    <col min="12" max="12" width="6.6640625" customWidth="1"/>
    <col min="13" max="13" width="7.88671875" customWidth="1"/>
    <col min="14" max="14" width="3" customWidth="1"/>
    <col min="15" max="16" width="6.6640625" customWidth="1"/>
    <col min="17" max="17" width="7" customWidth="1"/>
    <col min="18" max="18" width="7.88671875" customWidth="1"/>
  </cols>
  <sheetData>
    <row r="1" spans="1:18" ht="12.75" customHeight="1" x14ac:dyDescent="0.25">
      <c r="B1" s="30"/>
      <c r="C1" s="33"/>
      <c r="D1" s="24"/>
      <c r="E1" s="24"/>
      <c r="F1" s="24"/>
      <c r="G1" s="24"/>
      <c r="H1" s="25"/>
      <c r="I1" s="45" t="s">
        <v>10</v>
      </c>
      <c r="J1" s="24"/>
      <c r="K1" s="24"/>
      <c r="L1" s="24"/>
      <c r="M1" s="24"/>
      <c r="N1" s="34"/>
      <c r="O1" s="24"/>
      <c r="P1" s="25"/>
    </row>
    <row r="2" spans="1:18" ht="6" customHeight="1" x14ac:dyDescent="0.25">
      <c r="B2" s="35"/>
      <c r="C2" s="36"/>
      <c r="D2" s="26"/>
      <c r="E2" s="26"/>
      <c r="F2" s="26"/>
      <c r="G2" s="26"/>
      <c r="H2" s="27"/>
      <c r="I2" s="44"/>
      <c r="J2" s="28"/>
      <c r="K2" s="28"/>
      <c r="L2" s="28"/>
      <c r="M2" s="28"/>
      <c r="N2" s="28"/>
      <c r="O2" s="28"/>
      <c r="P2" s="29"/>
    </row>
    <row r="3" spans="1:18" s="2" customFormat="1" ht="11.4" x14ac:dyDescent="0.2">
      <c r="B3" s="37"/>
      <c r="C3" s="38"/>
      <c r="D3" s="4"/>
      <c r="E3" s="4"/>
      <c r="F3" s="4"/>
      <c r="G3" s="4"/>
      <c r="H3" s="39"/>
      <c r="I3" s="97" t="s">
        <v>12</v>
      </c>
      <c r="J3" s="97"/>
      <c r="K3" s="98"/>
      <c r="L3" s="97" t="s">
        <v>11</v>
      </c>
      <c r="M3" s="98"/>
      <c r="N3" s="113" t="s">
        <v>34</v>
      </c>
      <c r="O3" s="97"/>
      <c r="P3" s="114"/>
    </row>
    <row r="4" spans="1:18" s="2" customFormat="1" ht="11.4" x14ac:dyDescent="0.2">
      <c r="B4" s="37"/>
      <c r="C4" s="38"/>
      <c r="D4" s="4"/>
      <c r="E4" s="4"/>
      <c r="F4" s="4"/>
      <c r="G4" s="4"/>
      <c r="H4" s="39"/>
      <c r="I4" s="70"/>
      <c r="J4" s="71"/>
      <c r="K4" s="72"/>
      <c r="L4" s="71"/>
      <c r="M4" s="72"/>
      <c r="N4" s="71"/>
      <c r="O4" s="71"/>
      <c r="P4" s="72"/>
    </row>
    <row r="5" spans="1:18" x14ac:dyDescent="0.25">
      <c r="B5" s="40" t="s">
        <v>31</v>
      </c>
      <c r="C5" s="36"/>
      <c r="D5" s="26"/>
      <c r="E5" s="26"/>
      <c r="F5" s="26"/>
      <c r="G5" s="26"/>
      <c r="H5" s="27"/>
      <c r="I5" s="104"/>
      <c r="J5" s="105" t="s">
        <v>35</v>
      </c>
      <c r="K5" s="106"/>
      <c r="L5" s="106"/>
      <c r="M5" s="106"/>
      <c r="N5" s="106"/>
      <c r="O5" s="106"/>
      <c r="P5" s="107"/>
    </row>
    <row r="6" spans="1:18" s="2" customFormat="1" ht="11.4" x14ac:dyDescent="0.2">
      <c r="B6" s="40" t="s">
        <v>32</v>
      </c>
      <c r="C6" s="38"/>
      <c r="D6" s="4"/>
      <c r="E6" s="4"/>
      <c r="F6" s="4"/>
      <c r="G6" s="4"/>
      <c r="H6" s="39"/>
      <c r="I6" s="108"/>
      <c r="J6" s="105" t="s">
        <v>36</v>
      </c>
      <c r="K6" s="193"/>
      <c r="L6" s="109"/>
      <c r="M6" s="109"/>
      <c r="N6" s="109"/>
      <c r="O6" s="109"/>
      <c r="P6" s="110"/>
    </row>
    <row r="7" spans="1:18" s="2" customFormat="1" ht="11.4" x14ac:dyDescent="0.2">
      <c r="B7" s="102" t="s">
        <v>33</v>
      </c>
      <c r="C7" s="41"/>
      <c r="D7" s="42"/>
      <c r="E7" s="42"/>
      <c r="F7" s="42"/>
      <c r="G7" s="42"/>
      <c r="H7" s="43"/>
      <c r="I7" s="108"/>
      <c r="J7" s="111" t="s">
        <v>37</v>
      </c>
      <c r="K7" s="103"/>
      <c r="L7" s="103"/>
      <c r="M7" s="103"/>
      <c r="N7" s="103"/>
      <c r="O7" s="103"/>
      <c r="P7" s="112"/>
    </row>
    <row r="8" spans="1:18" ht="9.9" customHeight="1" thickBot="1" x14ac:dyDescent="0.3">
      <c r="I8" s="69"/>
      <c r="J8" s="69"/>
    </row>
    <row r="9" spans="1:18" ht="23.4" thickBot="1" x14ac:dyDescent="0.45">
      <c r="A9" s="19"/>
      <c r="B9" s="20"/>
      <c r="C9" s="21"/>
      <c r="D9" s="20"/>
      <c r="E9" s="20"/>
      <c r="F9" s="20"/>
      <c r="G9" s="20"/>
      <c r="H9" s="20"/>
      <c r="I9" s="20"/>
      <c r="J9" s="20"/>
      <c r="K9" s="22" t="s">
        <v>14</v>
      </c>
      <c r="L9" s="20"/>
      <c r="M9" s="20"/>
      <c r="N9" s="20"/>
      <c r="O9" s="20"/>
      <c r="P9" s="23"/>
    </row>
    <row r="10" spans="1:18" ht="9.9" customHeight="1" x14ac:dyDescent="0.25">
      <c r="B10" s="60"/>
      <c r="M10" s="60"/>
      <c r="P10" s="28"/>
      <c r="Q10" s="28"/>
    </row>
    <row r="11" spans="1:18" x14ac:dyDescent="0.25">
      <c r="A11" s="27"/>
      <c r="B11" s="104"/>
      <c r="C11" s="119"/>
      <c r="D11" s="106"/>
      <c r="E11" s="106"/>
      <c r="F11" s="120" t="s">
        <v>45</v>
      </c>
      <c r="G11" s="106"/>
      <c r="H11" s="106"/>
      <c r="I11" s="107"/>
      <c r="J11" s="149" t="s">
        <v>29</v>
      </c>
      <c r="K11" s="115" t="s">
        <v>15</v>
      </c>
      <c r="L11" s="116"/>
      <c r="M11" s="104"/>
      <c r="N11" s="120" t="s">
        <v>46</v>
      </c>
      <c r="O11" s="107"/>
      <c r="P11" s="104"/>
      <c r="Q11" s="107"/>
      <c r="R11" s="117" t="s">
        <v>8</v>
      </c>
    </row>
    <row r="12" spans="1:18" x14ac:dyDescent="0.25">
      <c r="A12" s="27"/>
      <c r="B12" s="104"/>
      <c r="C12" s="122" t="s">
        <v>22</v>
      </c>
      <c r="D12" s="106"/>
      <c r="E12" s="106"/>
      <c r="F12" s="106"/>
      <c r="G12" s="106"/>
      <c r="H12" s="106"/>
      <c r="I12" s="107"/>
      <c r="J12" s="94">
        <v>18</v>
      </c>
      <c r="K12" s="124"/>
      <c r="L12" s="116"/>
      <c r="M12" s="148" t="s">
        <v>56</v>
      </c>
      <c r="N12" s="147"/>
      <c r="O12" s="146"/>
      <c r="P12" s="150"/>
      <c r="Q12" s="150"/>
      <c r="R12" s="123"/>
    </row>
    <row r="13" spans="1:18" x14ac:dyDescent="0.25">
      <c r="A13" s="27"/>
      <c r="B13" s="121"/>
      <c r="C13" s="119"/>
      <c r="D13" s="106"/>
      <c r="E13" s="106"/>
      <c r="F13" s="106"/>
      <c r="G13" s="106"/>
      <c r="H13" s="106"/>
      <c r="I13" s="107"/>
      <c r="J13" s="118"/>
      <c r="K13" s="124"/>
      <c r="L13" s="116"/>
      <c r="M13" s="195"/>
      <c r="N13" s="77"/>
      <c r="O13" s="77"/>
      <c r="P13" s="77"/>
      <c r="Q13" s="78"/>
      <c r="R13" s="123"/>
    </row>
    <row r="14" spans="1:18" x14ac:dyDescent="0.25">
      <c r="A14" s="27"/>
      <c r="B14" s="80"/>
      <c r="C14" s="81"/>
      <c r="D14" s="77"/>
      <c r="E14" s="77"/>
      <c r="F14" s="77"/>
      <c r="G14" s="77"/>
      <c r="H14" s="77"/>
      <c r="I14" s="78"/>
      <c r="J14" s="79"/>
      <c r="K14" s="73"/>
      <c r="L14" s="74"/>
      <c r="M14" s="148" t="s">
        <v>57</v>
      </c>
      <c r="N14" s="147"/>
      <c r="O14" s="146"/>
      <c r="P14" s="150"/>
      <c r="Q14" s="151"/>
      <c r="R14" s="75"/>
    </row>
    <row r="15" spans="1:18" ht="12.75" customHeight="1" x14ac:dyDescent="0.25">
      <c r="A15" s="27"/>
      <c r="B15" s="80"/>
      <c r="C15" s="81"/>
      <c r="D15" s="77"/>
      <c r="E15" s="77"/>
      <c r="F15" s="77"/>
      <c r="G15" s="77"/>
      <c r="H15" s="77"/>
      <c r="I15" s="78"/>
      <c r="J15" s="79"/>
      <c r="K15" s="73"/>
      <c r="L15" s="74"/>
      <c r="M15" s="195"/>
      <c r="N15" s="77"/>
      <c r="O15" s="77"/>
      <c r="P15" s="77"/>
      <c r="Q15" s="78"/>
      <c r="R15" s="75"/>
    </row>
    <row r="16" spans="1:18" ht="8.25" customHeight="1" thickBot="1" x14ac:dyDescent="0.3">
      <c r="B16" s="49"/>
      <c r="C16" s="50"/>
      <c r="D16" s="49"/>
    </row>
    <row r="17" spans="1:23" s="5" customFormat="1" ht="10.199999999999999" x14ac:dyDescent="0.2">
      <c r="A17" s="48"/>
      <c r="B17" s="5" t="s">
        <v>39</v>
      </c>
      <c r="C17" s="51"/>
      <c r="D17" s="82" t="s">
        <v>1</v>
      </c>
      <c r="E17" s="88"/>
      <c r="F17" s="87" t="s">
        <v>2</v>
      </c>
      <c r="G17" s="91"/>
      <c r="H17" s="88" t="s">
        <v>3</v>
      </c>
      <c r="I17" s="15" t="s">
        <v>25</v>
      </c>
      <c r="J17" s="129" t="s">
        <v>40</v>
      </c>
      <c r="K17" s="88" t="s">
        <v>5</v>
      </c>
      <c r="L17" s="87" t="s">
        <v>6</v>
      </c>
      <c r="M17" s="16" t="s">
        <v>26</v>
      </c>
      <c r="N17" s="129" t="s">
        <v>40</v>
      </c>
      <c r="O17" s="88" t="s">
        <v>5</v>
      </c>
      <c r="P17" s="87" t="s">
        <v>6</v>
      </c>
      <c r="Q17" s="16" t="s">
        <v>26</v>
      </c>
    </row>
    <row r="18" spans="1:23" s="5" customFormat="1" ht="10.8" thickBot="1" x14ac:dyDescent="0.25">
      <c r="A18" s="48"/>
      <c r="B18" s="53" t="s">
        <v>30</v>
      </c>
      <c r="C18" s="52"/>
      <c r="D18" s="83" t="s">
        <v>48</v>
      </c>
      <c r="E18" s="90"/>
      <c r="F18" s="83" t="s">
        <v>48</v>
      </c>
      <c r="G18" s="90"/>
      <c r="H18" s="83" t="s">
        <v>24</v>
      </c>
      <c r="I18" s="17" t="s">
        <v>4</v>
      </c>
      <c r="J18" s="130" t="s">
        <v>30</v>
      </c>
      <c r="K18" s="90" t="s">
        <v>24</v>
      </c>
      <c r="L18" s="83" t="s">
        <v>24</v>
      </c>
      <c r="M18" s="18" t="s">
        <v>7</v>
      </c>
      <c r="N18" s="130" t="s">
        <v>30</v>
      </c>
      <c r="O18" s="90" t="s">
        <v>24</v>
      </c>
      <c r="P18" s="83" t="s">
        <v>24</v>
      </c>
      <c r="Q18" s="18" t="s">
        <v>7</v>
      </c>
    </row>
    <row r="19" spans="1:23" s="5" customFormat="1" ht="10.8" thickTop="1" x14ac:dyDescent="0.2">
      <c r="A19" s="48"/>
      <c r="B19" s="54">
        <v>1</v>
      </c>
      <c r="C19" s="55" t="s">
        <v>38</v>
      </c>
      <c r="D19" s="84"/>
      <c r="E19" s="84" t="s">
        <v>9</v>
      </c>
      <c r="F19" s="84"/>
      <c r="G19" s="84" t="s">
        <v>13</v>
      </c>
      <c r="H19" s="84"/>
      <c r="I19" s="134">
        <f t="shared" ref="I19:I56" si="0">SUM(D19*F19/1000000*H19)</f>
        <v>0</v>
      </c>
      <c r="J19" s="141" t="s">
        <v>9</v>
      </c>
      <c r="K19" s="93"/>
      <c r="L19" s="84"/>
      <c r="M19" s="196">
        <f t="shared" ref="M19:M56" si="1">SUM(D19/1000*K19+F19/1000*L19)*(H19)</f>
        <v>0</v>
      </c>
      <c r="N19" s="143" t="s">
        <v>53</v>
      </c>
      <c r="O19" s="93"/>
      <c r="P19" s="84"/>
      <c r="Q19" s="196">
        <f t="shared" ref="Q19:Q56" si="2">SUM(D19/1000*O19+F19/1000*P19)*(H19)</f>
        <v>0</v>
      </c>
    </row>
    <row r="20" spans="1:23" s="5" customFormat="1" ht="10.199999999999999" x14ac:dyDescent="0.2">
      <c r="A20" s="48"/>
      <c r="B20" s="56">
        <v>2</v>
      </c>
      <c r="C20" s="57" t="s">
        <v>38</v>
      </c>
      <c r="D20" s="85"/>
      <c r="E20" s="85" t="s">
        <v>9</v>
      </c>
      <c r="F20" s="85"/>
      <c r="G20" s="85" t="s">
        <v>13</v>
      </c>
      <c r="H20" s="85"/>
      <c r="I20" s="134">
        <f t="shared" si="0"/>
        <v>0</v>
      </c>
      <c r="J20" s="142" t="s">
        <v>9</v>
      </c>
      <c r="K20" s="94"/>
      <c r="L20" s="85"/>
      <c r="M20" s="199">
        <f t="shared" si="1"/>
        <v>0</v>
      </c>
      <c r="N20" s="144" t="s">
        <v>53</v>
      </c>
      <c r="O20" s="94"/>
      <c r="P20" s="85"/>
      <c r="Q20" s="197">
        <f t="shared" si="2"/>
        <v>0</v>
      </c>
    </row>
    <row r="21" spans="1:23" s="5" customFormat="1" ht="10.199999999999999" x14ac:dyDescent="0.2">
      <c r="A21" s="48"/>
      <c r="B21" s="56">
        <v>3</v>
      </c>
      <c r="C21" s="57" t="s">
        <v>38</v>
      </c>
      <c r="D21" s="85"/>
      <c r="E21" s="84" t="s">
        <v>9</v>
      </c>
      <c r="F21" s="84"/>
      <c r="G21" s="84" t="s">
        <v>13</v>
      </c>
      <c r="H21" s="84"/>
      <c r="I21" s="134">
        <f t="shared" si="0"/>
        <v>0</v>
      </c>
      <c r="J21" s="142" t="s">
        <v>9</v>
      </c>
      <c r="K21" s="76"/>
      <c r="L21" s="84"/>
      <c r="M21" s="199">
        <f t="shared" si="1"/>
        <v>0</v>
      </c>
      <c r="N21" s="144" t="s">
        <v>53</v>
      </c>
      <c r="O21" s="94"/>
      <c r="P21" s="85"/>
      <c r="Q21" s="197">
        <f t="shared" si="2"/>
        <v>0</v>
      </c>
    </row>
    <row r="22" spans="1:23" s="5" customFormat="1" ht="10.199999999999999" x14ac:dyDescent="0.2">
      <c r="A22" s="48"/>
      <c r="B22" s="56">
        <v>4</v>
      </c>
      <c r="C22" s="57" t="s">
        <v>38</v>
      </c>
      <c r="D22" s="86"/>
      <c r="E22" s="85" t="s">
        <v>9</v>
      </c>
      <c r="F22" s="85"/>
      <c r="G22" s="85" t="s">
        <v>13</v>
      </c>
      <c r="H22" s="85"/>
      <c r="I22" s="134">
        <f t="shared" si="0"/>
        <v>0</v>
      </c>
      <c r="J22" s="142" t="s">
        <v>9</v>
      </c>
      <c r="K22" s="94"/>
      <c r="L22" s="85"/>
      <c r="M22" s="199">
        <f t="shared" si="1"/>
        <v>0</v>
      </c>
      <c r="N22" s="144" t="s">
        <v>53</v>
      </c>
      <c r="O22" s="94"/>
      <c r="P22" s="85"/>
      <c r="Q22" s="197">
        <f t="shared" si="2"/>
        <v>0</v>
      </c>
    </row>
    <row r="23" spans="1:23" s="5" customFormat="1" ht="10.199999999999999" x14ac:dyDescent="0.2">
      <c r="A23" s="48" t="s">
        <v>0</v>
      </c>
      <c r="B23" s="56">
        <v>5</v>
      </c>
      <c r="C23" s="57" t="s">
        <v>38</v>
      </c>
      <c r="D23" s="84"/>
      <c r="E23" s="84" t="s">
        <v>9</v>
      </c>
      <c r="F23" s="84"/>
      <c r="G23" s="84" t="s">
        <v>13</v>
      </c>
      <c r="H23" s="84"/>
      <c r="I23" s="134">
        <f t="shared" si="0"/>
        <v>0</v>
      </c>
      <c r="J23" s="142" t="s">
        <v>9</v>
      </c>
      <c r="K23" s="76"/>
      <c r="L23" s="84"/>
      <c r="M23" s="199">
        <f t="shared" si="1"/>
        <v>0</v>
      </c>
      <c r="N23" s="144" t="s">
        <v>53</v>
      </c>
      <c r="O23" s="94"/>
      <c r="P23" s="85"/>
      <c r="Q23" s="197">
        <f t="shared" si="2"/>
        <v>0</v>
      </c>
    </row>
    <row r="24" spans="1:23" s="5" customFormat="1" ht="10.199999999999999" x14ac:dyDescent="0.2">
      <c r="A24" s="48"/>
      <c r="B24" s="56">
        <v>6</v>
      </c>
      <c r="C24" s="57" t="s">
        <v>38</v>
      </c>
      <c r="D24" s="85"/>
      <c r="E24" s="85" t="s">
        <v>9</v>
      </c>
      <c r="F24" s="85"/>
      <c r="G24" s="85" t="s">
        <v>13</v>
      </c>
      <c r="H24" s="85"/>
      <c r="I24" s="134">
        <f t="shared" si="0"/>
        <v>0</v>
      </c>
      <c r="J24" s="142" t="s">
        <v>9</v>
      </c>
      <c r="K24" s="94"/>
      <c r="L24" s="85"/>
      <c r="M24" s="199">
        <f t="shared" si="1"/>
        <v>0</v>
      </c>
      <c r="N24" s="144" t="s">
        <v>53</v>
      </c>
      <c r="O24" s="94"/>
      <c r="P24" s="85"/>
      <c r="Q24" s="197">
        <f t="shared" si="2"/>
        <v>0</v>
      </c>
    </row>
    <row r="25" spans="1:23" s="5" customFormat="1" ht="10.199999999999999" x14ac:dyDescent="0.2">
      <c r="A25" s="48" t="s">
        <v>0</v>
      </c>
      <c r="B25" s="56">
        <v>7</v>
      </c>
      <c r="C25" s="57" t="s">
        <v>38</v>
      </c>
      <c r="D25" s="84"/>
      <c r="E25" s="85" t="s">
        <v>9</v>
      </c>
      <c r="F25" s="84"/>
      <c r="G25" s="84" t="s">
        <v>13</v>
      </c>
      <c r="H25" s="84"/>
      <c r="I25" s="134">
        <f t="shared" si="0"/>
        <v>0</v>
      </c>
      <c r="J25" s="142" t="s">
        <v>9</v>
      </c>
      <c r="K25" s="76"/>
      <c r="L25" s="84"/>
      <c r="M25" s="199">
        <f t="shared" si="1"/>
        <v>0</v>
      </c>
      <c r="N25" s="144" t="s">
        <v>53</v>
      </c>
      <c r="O25" s="94"/>
      <c r="P25" s="85"/>
      <c r="Q25" s="197">
        <f t="shared" si="2"/>
        <v>0</v>
      </c>
    </row>
    <row r="26" spans="1:23" s="5" customFormat="1" ht="10.199999999999999" x14ac:dyDescent="0.2">
      <c r="A26" s="48" t="s">
        <v>0</v>
      </c>
      <c r="B26" s="56">
        <v>8</v>
      </c>
      <c r="C26" s="57" t="s">
        <v>38</v>
      </c>
      <c r="D26" s="85"/>
      <c r="E26" s="86" t="s">
        <v>9</v>
      </c>
      <c r="F26" s="85"/>
      <c r="G26" s="85" t="s">
        <v>13</v>
      </c>
      <c r="H26" s="85"/>
      <c r="I26" s="134">
        <f t="shared" si="0"/>
        <v>0</v>
      </c>
      <c r="J26" s="142" t="s">
        <v>9</v>
      </c>
      <c r="K26" s="94"/>
      <c r="L26" s="85"/>
      <c r="M26" s="199">
        <f t="shared" si="1"/>
        <v>0</v>
      </c>
      <c r="N26" s="144" t="s">
        <v>53</v>
      </c>
      <c r="O26" s="94"/>
      <c r="P26" s="85"/>
      <c r="Q26" s="197">
        <f t="shared" si="2"/>
        <v>0</v>
      </c>
    </row>
    <row r="27" spans="1:23" s="5" customFormat="1" ht="10.199999999999999" x14ac:dyDescent="0.2">
      <c r="A27" s="48"/>
      <c r="B27" s="56">
        <v>9</v>
      </c>
      <c r="C27" s="57" t="s">
        <v>38</v>
      </c>
      <c r="D27" s="84"/>
      <c r="E27" s="84" t="s">
        <v>9</v>
      </c>
      <c r="F27" s="84"/>
      <c r="G27" s="84" t="s">
        <v>13</v>
      </c>
      <c r="H27" s="84"/>
      <c r="I27" s="134">
        <f t="shared" si="0"/>
        <v>0</v>
      </c>
      <c r="J27" s="142" t="s">
        <v>9</v>
      </c>
      <c r="K27" s="76"/>
      <c r="L27" s="84"/>
      <c r="M27" s="199">
        <f t="shared" si="1"/>
        <v>0</v>
      </c>
      <c r="N27" s="144" t="s">
        <v>53</v>
      </c>
      <c r="O27" s="94"/>
      <c r="P27" s="85"/>
      <c r="Q27" s="197">
        <f t="shared" si="2"/>
        <v>0</v>
      </c>
    </row>
    <row r="28" spans="1:23" s="5" customFormat="1" ht="10.199999999999999" x14ac:dyDescent="0.2">
      <c r="A28" s="48"/>
      <c r="B28" s="56">
        <v>10</v>
      </c>
      <c r="C28" s="57" t="s">
        <v>38</v>
      </c>
      <c r="D28" s="85"/>
      <c r="E28" s="85" t="s">
        <v>9</v>
      </c>
      <c r="F28" s="85"/>
      <c r="G28" s="85" t="s">
        <v>13</v>
      </c>
      <c r="H28" s="85"/>
      <c r="I28" s="134">
        <f t="shared" si="0"/>
        <v>0</v>
      </c>
      <c r="J28" s="142" t="s">
        <v>9</v>
      </c>
      <c r="K28" s="94"/>
      <c r="L28" s="85"/>
      <c r="M28" s="199">
        <f t="shared" si="1"/>
        <v>0</v>
      </c>
      <c r="N28" s="144" t="s">
        <v>53</v>
      </c>
      <c r="O28" s="94"/>
      <c r="P28" s="85"/>
      <c r="Q28" s="197">
        <f t="shared" si="2"/>
        <v>0</v>
      </c>
      <c r="T28" s="207"/>
      <c r="U28" s="7"/>
      <c r="V28" s="7"/>
      <c r="W28" s="7"/>
    </row>
    <row r="29" spans="1:23" s="5" customFormat="1" ht="10.199999999999999" x14ac:dyDescent="0.2">
      <c r="A29" s="48"/>
      <c r="B29" s="56">
        <v>11</v>
      </c>
      <c r="C29" s="57" t="s">
        <v>38</v>
      </c>
      <c r="D29" s="84"/>
      <c r="E29" s="84" t="s">
        <v>9</v>
      </c>
      <c r="F29" s="84"/>
      <c r="G29" s="84" t="s">
        <v>13</v>
      </c>
      <c r="H29" s="84"/>
      <c r="I29" s="134">
        <f t="shared" si="0"/>
        <v>0</v>
      </c>
      <c r="J29" s="142" t="s">
        <v>9</v>
      </c>
      <c r="K29" s="76"/>
      <c r="L29" s="84"/>
      <c r="M29" s="199">
        <f t="shared" si="1"/>
        <v>0</v>
      </c>
      <c r="N29" s="144" t="s">
        <v>53</v>
      </c>
      <c r="O29" s="94"/>
      <c r="P29" s="85"/>
      <c r="Q29" s="197">
        <f t="shared" si="2"/>
        <v>0</v>
      </c>
      <c r="T29" s="207"/>
      <c r="U29" s="7"/>
      <c r="V29" s="7"/>
      <c r="W29" s="7"/>
    </row>
    <row r="30" spans="1:23" s="5" customFormat="1" ht="10.199999999999999" x14ac:dyDescent="0.2">
      <c r="A30" s="48"/>
      <c r="B30" s="56">
        <v>12</v>
      </c>
      <c r="C30" s="57" t="s">
        <v>38</v>
      </c>
      <c r="D30" s="85"/>
      <c r="E30" s="85" t="s">
        <v>9</v>
      </c>
      <c r="F30" s="85"/>
      <c r="G30" s="85" t="s">
        <v>13</v>
      </c>
      <c r="H30" s="85"/>
      <c r="I30" s="134">
        <f t="shared" si="0"/>
        <v>0</v>
      </c>
      <c r="J30" s="142" t="s">
        <v>9</v>
      </c>
      <c r="K30" s="94"/>
      <c r="L30" s="85"/>
      <c r="M30" s="199">
        <f t="shared" si="1"/>
        <v>0</v>
      </c>
      <c r="N30" s="144" t="s">
        <v>53</v>
      </c>
      <c r="O30" s="94"/>
      <c r="P30" s="85"/>
      <c r="Q30" s="197">
        <f t="shared" si="2"/>
        <v>0</v>
      </c>
    </row>
    <row r="31" spans="1:23" s="5" customFormat="1" ht="10.199999999999999" x14ac:dyDescent="0.2">
      <c r="A31" s="48"/>
      <c r="B31" s="58">
        <v>13</v>
      </c>
      <c r="C31" s="59" t="s">
        <v>38</v>
      </c>
      <c r="D31" s="84"/>
      <c r="E31" s="84" t="s">
        <v>9</v>
      </c>
      <c r="F31" s="84"/>
      <c r="G31" s="84" t="s">
        <v>13</v>
      </c>
      <c r="H31" s="84"/>
      <c r="I31" s="134">
        <f t="shared" si="0"/>
        <v>0</v>
      </c>
      <c r="J31" s="142" t="s">
        <v>9</v>
      </c>
      <c r="K31" s="76"/>
      <c r="L31" s="84"/>
      <c r="M31" s="199">
        <f t="shared" si="1"/>
        <v>0</v>
      </c>
      <c r="N31" s="144" t="s">
        <v>53</v>
      </c>
      <c r="O31" s="94"/>
      <c r="P31" s="85"/>
      <c r="Q31" s="197">
        <f t="shared" si="2"/>
        <v>0</v>
      </c>
      <c r="V31" s="7"/>
    </row>
    <row r="32" spans="1:23" s="5" customFormat="1" ht="10.199999999999999" x14ac:dyDescent="0.2">
      <c r="A32" s="48"/>
      <c r="B32" s="56">
        <v>14</v>
      </c>
      <c r="C32" s="57" t="s">
        <v>38</v>
      </c>
      <c r="D32" s="85"/>
      <c r="E32" s="85" t="s">
        <v>9</v>
      </c>
      <c r="F32" s="85"/>
      <c r="G32" s="85" t="s">
        <v>13</v>
      </c>
      <c r="H32" s="85"/>
      <c r="I32" s="134">
        <f t="shared" si="0"/>
        <v>0</v>
      </c>
      <c r="J32" s="142" t="s">
        <v>9</v>
      </c>
      <c r="K32" s="94"/>
      <c r="L32" s="85"/>
      <c r="M32" s="199">
        <f t="shared" si="1"/>
        <v>0</v>
      </c>
      <c r="N32" s="144" t="s">
        <v>53</v>
      </c>
      <c r="O32" s="94"/>
      <c r="P32" s="85"/>
      <c r="Q32" s="197">
        <f t="shared" si="2"/>
        <v>0</v>
      </c>
      <c r="T32" s="140"/>
      <c r="U32" s="140"/>
      <c r="V32" s="157"/>
    </row>
    <row r="33" spans="1:22" s="5" customFormat="1" ht="10.199999999999999" x14ac:dyDescent="0.2">
      <c r="A33" s="48"/>
      <c r="B33" s="56">
        <v>15</v>
      </c>
      <c r="C33" s="57" t="s">
        <v>38</v>
      </c>
      <c r="D33" s="84"/>
      <c r="E33" s="84" t="s">
        <v>9</v>
      </c>
      <c r="F33" s="84"/>
      <c r="G33" s="84" t="s">
        <v>13</v>
      </c>
      <c r="H33" s="84"/>
      <c r="I33" s="134">
        <f t="shared" si="0"/>
        <v>0</v>
      </c>
      <c r="J33" s="142" t="s">
        <v>9</v>
      </c>
      <c r="K33" s="76"/>
      <c r="L33" s="84"/>
      <c r="M33" s="199">
        <f t="shared" si="1"/>
        <v>0</v>
      </c>
      <c r="N33" s="144" t="s">
        <v>53</v>
      </c>
      <c r="O33" s="94"/>
      <c r="P33" s="85"/>
      <c r="Q33" s="197">
        <f t="shared" si="2"/>
        <v>0</v>
      </c>
      <c r="T33" s="140"/>
      <c r="U33" s="140"/>
      <c r="V33" s="158"/>
    </row>
    <row r="34" spans="1:22" s="5" customFormat="1" ht="10.199999999999999" x14ac:dyDescent="0.2">
      <c r="A34" s="48"/>
      <c r="B34" s="56">
        <v>16</v>
      </c>
      <c r="C34" s="57" t="s">
        <v>38</v>
      </c>
      <c r="D34" s="85"/>
      <c r="E34" s="85" t="s">
        <v>9</v>
      </c>
      <c r="F34" s="85"/>
      <c r="G34" s="85" t="s">
        <v>13</v>
      </c>
      <c r="H34" s="85"/>
      <c r="I34" s="134">
        <f t="shared" si="0"/>
        <v>0</v>
      </c>
      <c r="J34" s="142" t="s">
        <v>9</v>
      </c>
      <c r="K34" s="94"/>
      <c r="L34" s="85"/>
      <c r="M34" s="199">
        <f t="shared" si="1"/>
        <v>0</v>
      </c>
      <c r="N34" s="144" t="s">
        <v>53</v>
      </c>
      <c r="O34" s="94"/>
      <c r="P34" s="85"/>
      <c r="Q34" s="197">
        <f t="shared" si="2"/>
        <v>0</v>
      </c>
      <c r="T34" s="140"/>
      <c r="U34" s="140"/>
      <c r="V34" s="158"/>
    </row>
    <row r="35" spans="1:22" s="5" customFormat="1" ht="10.199999999999999" x14ac:dyDescent="0.2">
      <c r="A35" s="48"/>
      <c r="B35" s="56">
        <v>17</v>
      </c>
      <c r="C35" s="57" t="s">
        <v>38</v>
      </c>
      <c r="D35" s="84"/>
      <c r="E35" s="84" t="s">
        <v>9</v>
      </c>
      <c r="F35" s="84"/>
      <c r="G35" s="84" t="s">
        <v>13</v>
      </c>
      <c r="H35" s="84"/>
      <c r="I35" s="134">
        <f t="shared" si="0"/>
        <v>0</v>
      </c>
      <c r="J35" s="142" t="s">
        <v>9</v>
      </c>
      <c r="K35" s="76"/>
      <c r="L35" s="84"/>
      <c r="M35" s="199">
        <f t="shared" si="1"/>
        <v>0</v>
      </c>
      <c r="N35" s="144" t="s">
        <v>53</v>
      </c>
      <c r="O35" s="94"/>
      <c r="P35" s="85"/>
      <c r="Q35" s="197">
        <f t="shared" si="2"/>
        <v>0</v>
      </c>
      <c r="T35" s="140"/>
      <c r="U35" s="140"/>
      <c r="V35" s="159"/>
    </row>
    <row r="36" spans="1:22" s="5" customFormat="1" ht="10.199999999999999" x14ac:dyDescent="0.2">
      <c r="A36" s="48"/>
      <c r="B36" s="56">
        <v>18</v>
      </c>
      <c r="C36" s="57" t="s">
        <v>38</v>
      </c>
      <c r="D36" s="85"/>
      <c r="E36" s="85" t="s">
        <v>9</v>
      </c>
      <c r="F36" s="85"/>
      <c r="G36" s="85" t="s">
        <v>13</v>
      </c>
      <c r="H36" s="85"/>
      <c r="I36" s="134">
        <f t="shared" si="0"/>
        <v>0</v>
      </c>
      <c r="J36" s="142" t="s">
        <v>9</v>
      </c>
      <c r="K36" s="94"/>
      <c r="L36" s="85"/>
      <c r="M36" s="199">
        <f t="shared" si="1"/>
        <v>0</v>
      </c>
      <c r="N36" s="144" t="s">
        <v>53</v>
      </c>
      <c r="O36" s="94"/>
      <c r="P36" s="85"/>
      <c r="Q36" s="197">
        <f t="shared" si="2"/>
        <v>0</v>
      </c>
      <c r="T36" s="140"/>
      <c r="U36" s="140"/>
      <c r="V36" s="159"/>
    </row>
    <row r="37" spans="1:22" s="5" customFormat="1" ht="10.199999999999999" x14ac:dyDescent="0.2">
      <c r="A37" s="48"/>
      <c r="B37" s="56">
        <v>19</v>
      </c>
      <c r="C37" s="57" t="s">
        <v>38</v>
      </c>
      <c r="D37" s="84"/>
      <c r="E37" s="85" t="s">
        <v>9</v>
      </c>
      <c r="F37" s="84"/>
      <c r="G37" s="84" t="s">
        <v>13</v>
      </c>
      <c r="H37" s="84"/>
      <c r="I37" s="134">
        <f t="shared" si="0"/>
        <v>0</v>
      </c>
      <c r="J37" s="142" t="s">
        <v>9</v>
      </c>
      <c r="K37" s="76"/>
      <c r="L37" s="84"/>
      <c r="M37" s="199">
        <f t="shared" si="1"/>
        <v>0</v>
      </c>
      <c r="N37" s="144" t="s">
        <v>53</v>
      </c>
      <c r="O37" s="94"/>
      <c r="P37" s="85"/>
      <c r="Q37" s="197">
        <f t="shared" si="2"/>
        <v>0</v>
      </c>
      <c r="T37" s="140"/>
      <c r="U37" s="140"/>
      <c r="V37" s="159"/>
    </row>
    <row r="38" spans="1:22" s="5" customFormat="1" ht="10.199999999999999" x14ac:dyDescent="0.2">
      <c r="A38" s="48"/>
      <c r="B38" s="56">
        <v>20</v>
      </c>
      <c r="C38" s="57" t="s">
        <v>38</v>
      </c>
      <c r="D38" s="85"/>
      <c r="E38" s="86" t="s">
        <v>9</v>
      </c>
      <c r="F38" s="85"/>
      <c r="G38" s="85" t="s">
        <v>13</v>
      </c>
      <c r="H38" s="85"/>
      <c r="I38" s="134">
        <f t="shared" si="0"/>
        <v>0</v>
      </c>
      <c r="J38" s="142" t="s">
        <v>9</v>
      </c>
      <c r="K38" s="94"/>
      <c r="L38" s="85"/>
      <c r="M38" s="199">
        <f t="shared" si="1"/>
        <v>0</v>
      </c>
      <c r="N38" s="144" t="s">
        <v>53</v>
      </c>
      <c r="O38" s="94"/>
      <c r="P38" s="85"/>
      <c r="Q38" s="197">
        <f t="shared" si="2"/>
        <v>0</v>
      </c>
      <c r="T38" s="140"/>
      <c r="U38" s="140"/>
      <c r="V38" s="159"/>
    </row>
    <row r="39" spans="1:22" s="5" customFormat="1" ht="10.199999999999999" x14ac:dyDescent="0.2">
      <c r="A39" s="48"/>
      <c r="B39" s="56">
        <v>21</v>
      </c>
      <c r="C39" s="57" t="s">
        <v>38</v>
      </c>
      <c r="D39" s="85"/>
      <c r="E39" s="84" t="s">
        <v>9</v>
      </c>
      <c r="F39" s="84"/>
      <c r="G39" s="84" t="s">
        <v>13</v>
      </c>
      <c r="H39" s="84"/>
      <c r="I39" s="134">
        <f t="shared" si="0"/>
        <v>0</v>
      </c>
      <c r="J39" s="142" t="s">
        <v>9</v>
      </c>
      <c r="K39" s="76"/>
      <c r="L39" s="84"/>
      <c r="M39" s="199">
        <f t="shared" si="1"/>
        <v>0</v>
      </c>
      <c r="N39" s="144" t="s">
        <v>53</v>
      </c>
      <c r="O39" s="94"/>
      <c r="P39" s="85"/>
      <c r="Q39" s="197">
        <f t="shared" si="2"/>
        <v>0</v>
      </c>
      <c r="T39" s="140"/>
      <c r="U39" s="140"/>
      <c r="V39" s="157"/>
    </row>
    <row r="40" spans="1:22" s="5" customFormat="1" ht="10.199999999999999" x14ac:dyDescent="0.2">
      <c r="A40" s="48"/>
      <c r="B40" s="56">
        <v>22</v>
      </c>
      <c r="C40" s="57" t="s">
        <v>38</v>
      </c>
      <c r="D40" s="86"/>
      <c r="E40" s="85" t="s">
        <v>9</v>
      </c>
      <c r="F40" s="85"/>
      <c r="G40" s="85" t="s">
        <v>13</v>
      </c>
      <c r="H40" s="85"/>
      <c r="I40" s="134">
        <f t="shared" si="0"/>
        <v>0</v>
      </c>
      <c r="J40" s="142" t="s">
        <v>9</v>
      </c>
      <c r="K40" s="94"/>
      <c r="L40" s="85"/>
      <c r="M40" s="199">
        <f t="shared" si="1"/>
        <v>0</v>
      </c>
      <c r="N40" s="144" t="s">
        <v>53</v>
      </c>
      <c r="O40" s="94"/>
      <c r="P40" s="85"/>
      <c r="Q40" s="197">
        <f t="shared" si="2"/>
        <v>0</v>
      </c>
      <c r="T40" s="140"/>
      <c r="U40" s="140"/>
      <c r="V40" s="160"/>
    </row>
    <row r="41" spans="1:22" s="5" customFormat="1" ht="10.199999999999999" x14ac:dyDescent="0.2">
      <c r="A41" s="48"/>
      <c r="B41" s="56">
        <v>23</v>
      </c>
      <c r="C41" s="57" t="s">
        <v>38</v>
      </c>
      <c r="D41" s="84"/>
      <c r="E41" s="84" t="s">
        <v>9</v>
      </c>
      <c r="F41" s="84"/>
      <c r="G41" s="84" t="s">
        <v>13</v>
      </c>
      <c r="H41" s="84"/>
      <c r="I41" s="134">
        <f t="shared" si="0"/>
        <v>0</v>
      </c>
      <c r="J41" s="142" t="s">
        <v>9</v>
      </c>
      <c r="K41" s="76"/>
      <c r="L41" s="84"/>
      <c r="M41" s="199">
        <f t="shared" si="1"/>
        <v>0</v>
      </c>
      <c r="N41" s="144" t="s">
        <v>53</v>
      </c>
      <c r="O41" s="94"/>
      <c r="P41" s="85"/>
      <c r="Q41" s="197">
        <f t="shared" si="2"/>
        <v>0</v>
      </c>
      <c r="T41" s="140"/>
      <c r="U41" s="140"/>
      <c r="V41" s="161"/>
    </row>
    <row r="42" spans="1:22" s="5" customFormat="1" ht="10.199999999999999" x14ac:dyDescent="0.2">
      <c r="A42" s="48"/>
      <c r="B42" s="56">
        <v>24</v>
      </c>
      <c r="C42" s="57" t="s">
        <v>38</v>
      </c>
      <c r="D42" s="85"/>
      <c r="E42" s="85" t="s">
        <v>9</v>
      </c>
      <c r="F42" s="85"/>
      <c r="G42" s="85" t="s">
        <v>13</v>
      </c>
      <c r="H42" s="85"/>
      <c r="I42" s="134">
        <f t="shared" si="0"/>
        <v>0</v>
      </c>
      <c r="J42" s="142" t="s">
        <v>9</v>
      </c>
      <c r="K42" s="94"/>
      <c r="L42" s="85"/>
      <c r="M42" s="199">
        <f t="shared" si="1"/>
        <v>0</v>
      </c>
      <c r="N42" s="144" t="s">
        <v>53</v>
      </c>
      <c r="O42" s="94"/>
      <c r="P42" s="85"/>
      <c r="Q42" s="197">
        <f t="shared" si="2"/>
        <v>0</v>
      </c>
      <c r="T42" s="140"/>
      <c r="U42" s="140"/>
      <c r="V42" s="162"/>
    </row>
    <row r="43" spans="1:22" s="5" customFormat="1" ht="10.199999999999999" x14ac:dyDescent="0.2">
      <c r="A43" s="48"/>
      <c r="B43" s="56">
        <v>25</v>
      </c>
      <c r="C43" s="57" t="s">
        <v>38</v>
      </c>
      <c r="D43" s="85"/>
      <c r="E43" s="85" t="s">
        <v>9</v>
      </c>
      <c r="F43" s="85"/>
      <c r="G43" s="85" t="s">
        <v>13</v>
      </c>
      <c r="H43" s="85"/>
      <c r="I43" s="134">
        <f t="shared" si="0"/>
        <v>0</v>
      </c>
      <c r="J43" s="142" t="s">
        <v>9</v>
      </c>
      <c r="K43" s="94"/>
      <c r="L43" s="85"/>
      <c r="M43" s="199">
        <f t="shared" si="1"/>
        <v>0</v>
      </c>
      <c r="N43" s="144" t="s">
        <v>53</v>
      </c>
      <c r="O43" s="94"/>
      <c r="P43" s="85"/>
      <c r="Q43" s="197">
        <f t="shared" si="2"/>
        <v>0</v>
      </c>
      <c r="T43" s="140"/>
      <c r="U43" s="140"/>
      <c r="V43" s="159"/>
    </row>
    <row r="44" spans="1:22" s="5" customFormat="1" ht="10.199999999999999" x14ac:dyDescent="0.2">
      <c r="A44" s="48"/>
      <c r="B44" s="56">
        <v>26</v>
      </c>
      <c r="C44" s="57" t="s">
        <v>38</v>
      </c>
      <c r="D44" s="85"/>
      <c r="E44" s="86" t="s">
        <v>9</v>
      </c>
      <c r="F44" s="84"/>
      <c r="G44" s="86" t="s">
        <v>13</v>
      </c>
      <c r="H44" s="84"/>
      <c r="I44" s="134">
        <f t="shared" si="0"/>
        <v>0</v>
      </c>
      <c r="J44" s="142" t="s">
        <v>9</v>
      </c>
      <c r="K44" s="76"/>
      <c r="L44" s="84"/>
      <c r="M44" s="199">
        <f t="shared" si="1"/>
        <v>0</v>
      </c>
      <c r="N44" s="144" t="s">
        <v>53</v>
      </c>
      <c r="O44" s="94"/>
      <c r="P44" s="85"/>
      <c r="Q44" s="197">
        <f t="shared" si="2"/>
        <v>0</v>
      </c>
      <c r="T44" s="140"/>
      <c r="U44" s="140"/>
      <c r="V44" s="159"/>
    </row>
    <row r="45" spans="1:22" s="5" customFormat="1" ht="10.199999999999999" x14ac:dyDescent="0.2">
      <c r="A45" s="48"/>
      <c r="B45" s="56">
        <v>27</v>
      </c>
      <c r="C45" s="57" t="s">
        <v>38</v>
      </c>
      <c r="D45" s="85"/>
      <c r="E45" s="84" t="s">
        <v>9</v>
      </c>
      <c r="F45" s="85"/>
      <c r="G45" s="84" t="s">
        <v>13</v>
      </c>
      <c r="H45" s="85"/>
      <c r="I45" s="134">
        <f t="shared" si="0"/>
        <v>0</v>
      </c>
      <c r="J45" s="142" t="s">
        <v>9</v>
      </c>
      <c r="K45" s="94"/>
      <c r="L45" s="85"/>
      <c r="M45" s="199">
        <f t="shared" si="1"/>
        <v>0</v>
      </c>
      <c r="N45" s="144" t="s">
        <v>53</v>
      </c>
      <c r="O45" s="94"/>
      <c r="P45" s="85"/>
      <c r="Q45" s="197">
        <f t="shared" si="2"/>
        <v>0</v>
      </c>
      <c r="T45" s="140"/>
      <c r="U45" s="140"/>
      <c r="V45" s="157"/>
    </row>
    <row r="46" spans="1:22" s="5" customFormat="1" ht="10.199999999999999" x14ac:dyDescent="0.2">
      <c r="A46" s="48"/>
      <c r="B46" s="58">
        <v>28</v>
      </c>
      <c r="C46" s="59" t="s">
        <v>38</v>
      </c>
      <c r="D46" s="84"/>
      <c r="E46" s="85" t="s">
        <v>9</v>
      </c>
      <c r="F46" s="84"/>
      <c r="G46" s="85" t="s">
        <v>13</v>
      </c>
      <c r="H46" s="84"/>
      <c r="I46" s="134">
        <f t="shared" si="0"/>
        <v>0</v>
      </c>
      <c r="J46" s="142" t="s">
        <v>9</v>
      </c>
      <c r="K46" s="76"/>
      <c r="L46" s="84"/>
      <c r="M46" s="199">
        <f t="shared" si="1"/>
        <v>0</v>
      </c>
      <c r="N46" s="144" t="s">
        <v>53</v>
      </c>
      <c r="O46" s="94"/>
      <c r="P46" s="85"/>
      <c r="Q46" s="197">
        <f t="shared" si="2"/>
        <v>0</v>
      </c>
      <c r="T46" s="140"/>
      <c r="U46" s="140"/>
      <c r="V46" s="160"/>
    </row>
    <row r="47" spans="1:22" s="5" customFormat="1" ht="10.199999999999999" x14ac:dyDescent="0.2">
      <c r="A47" s="48"/>
      <c r="B47" s="56">
        <v>29</v>
      </c>
      <c r="C47" s="57" t="s">
        <v>38</v>
      </c>
      <c r="D47" s="85"/>
      <c r="E47" s="84" t="s">
        <v>9</v>
      </c>
      <c r="F47" s="85"/>
      <c r="G47" s="84" t="s">
        <v>13</v>
      </c>
      <c r="H47" s="85"/>
      <c r="I47" s="134">
        <f t="shared" si="0"/>
        <v>0</v>
      </c>
      <c r="J47" s="142" t="s">
        <v>9</v>
      </c>
      <c r="K47" s="94"/>
      <c r="L47" s="85"/>
      <c r="M47" s="199">
        <f t="shared" si="1"/>
        <v>0</v>
      </c>
      <c r="N47" s="144" t="s">
        <v>53</v>
      </c>
      <c r="O47" s="94"/>
      <c r="P47" s="85"/>
      <c r="Q47" s="197">
        <f t="shared" si="2"/>
        <v>0</v>
      </c>
      <c r="T47" s="140"/>
      <c r="U47" s="140"/>
      <c r="V47" s="161"/>
    </row>
    <row r="48" spans="1:22" s="5" customFormat="1" ht="10.199999999999999" x14ac:dyDescent="0.2">
      <c r="A48" s="48"/>
      <c r="B48" s="56">
        <v>30</v>
      </c>
      <c r="C48" s="57" t="s">
        <v>38</v>
      </c>
      <c r="D48" s="84"/>
      <c r="E48" s="85" t="s">
        <v>9</v>
      </c>
      <c r="F48" s="84"/>
      <c r="G48" s="85" t="s">
        <v>13</v>
      </c>
      <c r="H48" s="84"/>
      <c r="I48" s="134">
        <f t="shared" si="0"/>
        <v>0</v>
      </c>
      <c r="J48" s="142" t="s">
        <v>9</v>
      </c>
      <c r="K48" s="76"/>
      <c r="L48" s="84"/>
      <c r="M48" s="199">
        <f t="shared" si="1"/>
        <v>0</v>
      </c>
      <c r="N48" s="144" t="s">
        <v>53</v>
      </c>
      <c r="O48" s="94"/>
      <c r="P48" s="85"/>
      <c r="Q48" s="197">
        <f t="shared" si="2"/>
        <v>0</v>
      </c>
      <c r="T48" s="140"/>
      <c r="U48" s="140"/>
      <c r="V48" s="161"/>
    </row>
    <row r="49" spans="1:22" s="5" customFormat="1" ht="10.199999999999999" x14ac:dyDescent="0.2">
      <c r="A49" s="48"/>
      <c r="B49" s="56">
        <v>31</v>
      </c>
      <c r="C49" s="57" t="s">
        <v>38</v>
      </c>
      <c r="D49" s="85"/>
      <c r="E49" s="84" t="s">
        <v>9</v>
      </c>
      <c r="F49" s="85"/>
      <c r="G49" s="84" t="s">
        <v>13</v>
      </c>
      <c r="H49" s="85"/>
      <c r="I49" s="134">
        <f t="shared" si="0"/>
        <v>0</v>
      </c>
      <c r="J49" s="142" t="s">
        <v>9</v>
      </c>
      <c r="K49" s="94"/>
      <c r="L49" s="85"/>
      <c r="M49" s="199">
        <f t="shared" si="1"/>
        <v>0</v>
      </c>
      <c r="N49" s="144" t="s">
        <v>53</v>
      </c>
      <c r="O49" s="94"/>
      <c r="P49" s="85"/>
      <c r="Q49" s="197">
        <f t="shared" si="2"/>
        <v>0</v>
      </c>
      <c r="T49" s="140"/>
      <c r="U49" s="140"/>
      <c r="V49" s="159"/>
    </row>
    <row r="50" spans="1:22" s="5" customFormat="1" ht="10.199999999999999" x14ac:dyDescent="0.2">
      <c r="A50" s="48" t="s">
        <v>0</v>
      </c>
      <c r="B50" s="56">
        <v>32</v>
      </c>
      <c r="C50" s="57" t="s">
        <v>38</v>
      </c>
      <c r="D50" s="85"/>
      <c r="E50" s="85" t="s">
        <v>9</v>
      </c>
      <c r="F50" s="84"/>
      <c r="G50" s="85" t="s">
        <v>13</v>
      </c>
      <c r="H50" s="84"/>
      <c r="I50" s="134">
        <f t="shared" si="0"/>
        <v>0</v>
      </c>
      <c r="J50" s="142" t="s">
        <v>9</v>
      </c>
      <c r="K50" s="76"/>
      <c r="L50" s="84"/>
      <c r="M50" s="199">
        <f t="shared" si="1"/>
        <v>0</v>
      </c>
      <c r="N50" s="144" t="s">
        <v>53</v>
      </c>
      <c r="O50" s="94"/>
      <c r="P50" s="85"/>
      <c r="Q50" s="197">
        <f t="shared" si="2"/>
        <v>0</v>
      </c>
      <c r="T50" s="140"/>
      <c r="U50" s="140"/>
      <c r="V50" s="159"/>
    </row>
    <row r="51" spans="1:22" s="5" customFormat="1" ht="10.199999999999999" x14ac:dyDescent="0.2">
      <c r="A51" s="48" t="s">
        <v>0</v>
      </c>
      <c r="B51" s="56">
        <v>33</v>
      </c>
      <c r="C51" s="57" t="s">
        <v>38</v>
      </c>
      <c r="D51" s="85"/>
      <c r="E51" s="84" t="s">
        <v>9</v>
      </c>
      <c r="F51" s="85"/>
      <c r="G51" s="84" t="s">
        <v>13</v>
      </c>
      <c r="H51" s="85"/>
      <c r="I51" s="134">
        <f t="shared" si="0"/>
        <v>0</v>
      </c>
      <c r="J51" s="142" t="s">
        <v>9</v>
      </c>
      <c r="K51" s="94"/>
      <c r="L51" s="85"/>
      <c r="M51" s="199">
        <f t="shared" si="1"/>
        <v>0</v>
      </c>
      <c r="N51" s="144" t="s">
        <v>53</v>
      </c>
      <c r="O51" s="94"/>
      <c r="P51" s="85"/>
      <c r="Q51" s="197">
        <f t="shared" si="2"/>
        <v>0</v>
      </c>
      <c r="T51" s="140"/>
      <c r="U51" s="140"/>
      <c r="V51" s="157"/>
    </row>
    <row r="52" spans="1:22" s="5" customFormat="1" ht="10.199999999999999" x14ac:dyDescent="0.2">
      <c r="A52" s="48"/>
      <c r="B52" s="56">
        <v>34</v>
      </c>
      <c r="C52" s="57" t="s">
        <v>38</v>
      </c>
      <c r="D52" s="85"/>
      <c r="E52" s="85" t="s">
        <v>9</v>
      </c>
      <c r="F52" s="84"/>
      <c r="G52" s="85" t="s">
        <v>13</v>
      </c>
      <c r="H52" s="84"/>
      <c r="I52" s="134">
        <f t="shared" si="0"/>
        <v>0</v>
      </c>
      <c r="J52" s="142" t="s">
        <v>9</v>
      </c>
      <c r="K52" s="76"/>
      <c r="L52" s="84"/>
      <c r="M52" s="199">
        <f t="shared" si="1"/>
        <v>0</v>
      </c>
      <c r="N52" s="144" t="s">
        <v>53</v>
      </c>
      <c r="O52" s="94"/>
      <c r="P52" s="85"/>
      <c r="Q52" s="197">
        <f t="shared" si="2"/>
        <v>0</v>
      </c>
      <c r="T52" s="140"/>
      <c r="U52" s="140"/>
      <c r="V52" s="160"/>
    </row>
    <row r="53" spans="1:22" s="5" customFormat="1" ht="10.199999999999999" x14ac:dyDescent="0.2">
      <c r="A53" s="48"/>
      <c r="B53" s="56">
        <v>35</v>
      </c>
      <c r="C53" s="57" t="s">
        <v>38</v>
      </c>
      <c r="D53" s="85"/>
      <c r="E53" s="84" t="s">
        <v>9</v>
      </c>
      <c r="F53" s="85"/>
      <c r="G53" s="84" t="s">
        <v>13</v>
      </c>
      <c r="H53" s="85"/>
      <c r="I53" s="134">
        <f t="shared" si="0"/>
        <v>0</v>
      </c>
      <c r="J53" s="142" t="s">
        <v>9</v>
      </c>
      <c r="K53" s="94"/>
      <c r="L53" s="85"/>
      <c r="M53" s="199">
        <f t="shared" si="1"/>
        <v>0</v>
      </c>
      <c r="N53" s="144" t="s">
        <v>53</v>
      </c>
      <c r="O53" s="94"/>
      <c r="P53" s="85"/>
      <c r="Q53" s="197">
        <f t="shared" si="2"/>
        <v>0</v>
      </c>
      <c r="T53" s="140"/>
      <c r="U53" s="140"/>
      <c r="V53" s="161"/>
    </row>
    <row r="54" spans="1:22" s="5" customFormat="1" ht="10.199999999999999" x14ac:dyDescent="0.2">
      <c r="A54" s="48"/>
      <c r="B54" s="56">
        <v>36</v>
      </c>
      <c r="C54" s="57" t="s">
        <v>38</v>
      </c>
      <c r="D54" s="85"/>
      <c r="E54" s="85" t="s">
        <v>9</v>
      </c>
      <c r="F54" s="86"/>
      <c r="G54" s="85" t="s">
        <v>13</v>
      </c>
      <c r="H54" s="86"/>
      <c r="I54" s="134">
        <f t="shared" si="0"/>
        <v>0</v>
      </c>
      <c r="J54" s="142" t="s">
        <v>9</v>
      </c>
      <c r="K54" s="95"/>
      <c r="L54" s="86"/>
      <c r="M54" s="199">
        <f t="shared" si="1"/>
        <v>0</v>
      </c>
      <c r="N54" s="144" t="s">
        <v>53</v>
      </c>
      <c r="O54" s="94"/>
      <c r="P54" s="85"/>
      <c r="Q54" s="197">
        <f t="shared" si="2"/>
        <v>0</v>
      </c>
      <c r="T54" s="140"/>
      <c r="U54" s="140"/>
      <c r="V54" s="161"/>
    </row>
    <row r="55" spans="1:22" s="5" customFormat="1" ht="10.199999999999999" x14ac:dyDescent="0.2">
      <c r="A55" s="48"/>
      <c r="B55" s="56">
        <v>37</v>
      </c>
      <c r="C55" s="57" t="s">
        <v>38</v>
      </c>
      <c r="D55" s="85"/>
      <c r="E55" s="85" t="s">
        <v>9</v>
      </c>
      <c r="F55" s="85"/>
      <c r="G55" s="85" t="s">
        <v>13</v>
      </c>
      <c r="H55" s="85"/>
      <c r="I55" s="134">
        <f t="shared" si="0"/>
        <v>0</v>
      </c>
      <c r="J55" s="142" t="s">
        <v>9</v>
      </c>
      <c r="K55" s="94"/>
      <c r="L55" s="85"/>
      <c r="M55" s="199">
        <f t="shared" si="1"/>
        <v>0</v>
      </c>
      <c r="N55" s="144" t="s">
        <v>53</v>
      </c>
      <c r="O55" s="94"/>
      <c r="P55" s="85"/>
      <c r="Q55" s="197">
        <f t="shared" si="2"/>
        <v>0</v>
      </c>
      <c r="T55" s="140"/>
      <c r="U55" s="140"/>
      <c r="V55" s="159"/>
    </row>
    <row r="56" spans="1:22" s="5" customFormat="1" ht="10.8" thickBot="1" x14ac:dyDescent="0.25">
      <c r="A56" s="48"/>
      <c r="B56" s="56">
        <v>38</v>
      </c>
      <c r="C56" s="57" t="s">
        <v>38</v>
      </c>
      <c r="D56" s="85"/>
      <c r="E56" s="86" t="s">
        <v>9</v>
      </c>
      <c r="F56" s="84"/>
      <c r="G56" s="86" t="s">
        <v>13</v>
      </c>
      <c r="H56" s="89"/>
      <c r="I56" s="134">
        <f t="shared" si="0"/>
        <v>0</v>
      </c>
      <c r="J56" s="142" t="s">
        <v>9</v>
      </c>
      <c r="K56" s="95"/>
      <c r="L56" s="92"/>
      <c r="M56" s="198">
        <f t="shared" si="1"/>
        <v>0</v>
      </c>
      <c r="N56" s="144" t="s">
        <v>53</v>
      </c>
      <c r="O56" s="94"/>
      <c r="P56" s="85"/>
      <c r="Q56" s="198">
        <f t="shared" si="2"/>
        <v>0</v>
      </c>
      <c r="V56" s="32"/>
    </row>
    <row r="57" spans="1:22" s="5" customFormat="1" ht="10.8" thickTop="1" x14ac:dyDescent="0.2">
      <c r="A57" s="48"/>
      <c r="B57" s="67"/>
      <c r="C57" s="8"/>
      <c r="D57" s="9"/>
      <c r="E57" s="9"/>
      <c r="F57" s="57" t="s">
        <v>42</v>
      </c>
      <c r="G57" s="66"/>
      <c r="H57" s="31">
        <f>SUM(H19:H56)</f>
        <v>0</v>
      </c>
      <c r="I57" s="201">
        <f>SUM(I19+I20+I21+I22+I23+I24+I25+I26+I27+I28+I29+I30+I31+I32+I33+I34+I35+I36+I37+I38+I39+I40+I41+I42+I43+I44+I45+I46+I47+I48+I49+I50+I51+I52+I53+I54+I55)</f>
        <v>0</v>
      </c>
      <c r="J57" s="65"/>
      <c r="K57" s="9" t="s">
        <v>41</v>
      </c>
      <c r="L57" s="66"/>
      <c r="M57" s="200">
        <f>SUM(M19+M20+M21+M22+M23+M24+M25+M26+M27+M28+M29+M30+M31+M32+M33+M34+M35+M36+M37+M38+M39+M40+M41+M42+M43+M44+M45+M46+M47+M48+M49+M50+M51+M52+M53+M54+M55+M56)</f>
        <v>0</v>
      </c>
      <c r="N57" s="145"/>
      <c r="O57" s="9" t="s">
        <v>41</v>
      </c>
      <c r="P57" s="66"/>
      <c r="Q57" s="200">
        <f>SUM(Q19+Q20+Q21+Q22+Q23+Q24+Q25+Q26+Q27+Q28+Q29+Q30+Q31+Q32+Q33+Q34+Q35+Q36+Q37+Q38+Q39+Q40+Q41+Q42+Q43+Q44+Q45+Q46+Q47+Q48+Q49+Q50+Q51+Q52+Q53+Q54+Q55+Q56)</f>
        <v>0</v>
      </c>
    </row>
    <row r="58" spans="1:22" s="5" customFormat="1" ht="10.8" thickBot="1" x14ac:dyDescent="0.25">
      <c r="A58" s="48"/>
      <c r="B58" s="61"/>
      <c r="C58" s="47"/>
      <c r="D58" s="11" t="s">
        <v>0</v>
      </c>
      <c r="E58" s="11"/>
      <c r="F58" s="11" t="s">
        <v>0</v>
      </c>
      <c r="G58" s="10"/>
      <c r="H58" s="64" t="s">
        <v>24</v>
      </c>
      <c r="I58" s="63" t="s">
        <v>4</v>
      </c>
      <c r="J58" s="101"/>
      <c r="K58" s="11" t="s">
        <v>55</v>
      </c>
      <c r="L58" s="10"/>
      <c r="M58" s="62" t="s">
        <v>7</v>
      </c>
      <c r="N58" s="101"/>
      <c r="O58" s="11" t="s">
        <v>54</v>
      </c>
      <c r="P58" s="10"/>
      <c r="Q58" s="62" t="s">
        <v>7</v>
      </c>
    </row>
    <row r="59" spans="1:22" s="5" customFormat="1" ht="10.199999999999999" x14ac:dyDescent="0.2"/>
    <row r="60" spans="1:22" s="5" customFormat="1" ht="10.199999999999999" x14ac:dyDescent="0.2">
      <c r="D60" s="68" t="s">
        <v>28</v>
      </c>
      <c r="H60" s="46"/>
      <c r="I60" s="5" t="s">
        <v>0</v>
      </c>
    </row>
    <row r="61" spans="1:22" s="5" customFormat="1" ht="10.199999999999999" x14ac:dyDescent="0.2">
      <c r="C61" s="6" t="s">
        <v>13</v>
      </c>
      <c r="D61" s="5" t="s">
        <v>49</v>
      </c>
      <c r="M61" s="13"/>
      <c r="O61" s="96"/>
      <c r="P61" s="5" t="s">
        <v>44</v>
      </c>
    </row>
    <row r="62" spans="1:22" s="5" customFormat="1" ht="10.199999999999999" x14ac:dyDescent="0.2">
      <c r="C62" s="6" t="s">
        <v>13</v>
      </c>
      <c r="D62" s="13" t="s">
        <v>27</v>
      </c>
      <c r="E62" s="13"/>
      <c r="O62" s="100"/>
      <c r="P62" s="99" t="s">
        <v>43</v>
      </c>
    </row>
    <row r="63" spans="1:22" s="5" customFormat="1" ht="10.199999999999999" x14ac:dyDescent="0.2">
      <c r="C63" s="6" t="s">
        <v>13</v>
      </c>
      <c r="D63" s="5" t="s">
        <v>50</v>
      </c>
      <c r="P63" s="154"/>
      <c r="Q63" s="154"/>
      <c r="R63" s="154"/>
    </row>
    <row r="64" spans="1:22" s="5" customFormat="1" ht="10.199999999999999" x14ac:dyDescent="0.2">
      <c r="C64" s="6"/>
      <c r="D64" s="5" t="s">
        <v>51</v>
      </c>
      <c r="N64" s="127" t="s">
        <v>47</v>
      </c>
      <c r="O64" s="128"/>
      <c r="P64" s="127"/>
      <c r="Q64" s="155"/>
      <c r="R64" s="128"/>
    </row>
    <row r="65" spans="1:18" s="5" customFormat="1" ht="10.199999999999999" x14ac:dyDescent="0.2">
      <c r="C65" s="6" t="s">
        <v>13</v>
      </c>
      <c r="D65" s="13" t="s">
        <v>52</v>
      </c>
      <c r="N65" s="125"/>
      <c r="O65" s="155"/>
      <c r="P65" s="156"/>
      <c r="Q65" s="156"/>
      <c r="R65" s="128"/>
    </row>
    <row r="66" spans="1:18" s="5" customFormat="1" ht="10.199999999999999" x14ac:dyDescent="0.2">
      <c r="C66" s="6" t="s">
        <v>13</v>
      </c>
      <c r="D66" s="208" t="s">
        <v>74</v>
      </c>
      <c r="E66" s="209"/>
      <c r="F66" s="209"/>
      <c r="G66" s="209"/>
      <c r="H66" s="209"/>
      <c r="I66" s="209"/>
      <c r="J66" s="209"/>
      <c r="K66" s="209"/>
      <c r="L66" s="210"/>
    </row>
    <row r="67" spans="1:18" s="2" customFormat="1" ht="11.4" x14ac:dyDescent="0.2">
      <c r="C67" s="3"/>
      <c r="D67" s="4"/>
      <c r="E67" s="4"/>
      <c r="F67" s="4"/>
      <c r="G67" s="4"/>
    </row>
    <row r="68" spans="1:18" ht="12.75" customHeight="1" x14ac:dyDescent="0.25">
      <c r="B68" s="30"/>
      <c r="C68" s="33"/>
      <c r="D68" s="24"/>
      <c r="E68" s="24"/>
      <c r="F68" s="24"/>
      <c r="G68" s="24"/>
      <c r="H68" s="25"/>
      <c r="I68" s="45" t="s">
        <v>10</v>
      </c>
      <c r="J68" s="24"/>
      <c r="K68" s="24"/>
      <c r="L68" s="24"/>
      <c r="M68" s="24"/>
      <c r="N68" s="34"/>
      <c r="O68" s="24"/>
      <c r="P68" s="25"/>
    </row>
    <row r="69" spans="1:18" ht="6" customHeight="1" x14ac:dyDescent="0.25">
      <c r="B69" s="35"/>
      <c r="C69" s="36"/>
      <c r="D69" s="26"/>
      <c r="E69" s="26"/>
      <c r="F69" s="26"/>
      <c r="G69" s="26"/>
      <c r="H69" s="27"/>
      <c r="I69" s="44"/>
      <c r="J69" s="28"/>
      <c r="K69" s="28"/>
      <c r="L69" s="28"/>
      <c r="M69" s="28"/>
      <c r="N69" s="28"/>
      <c r="O69" s="28"/>
      <c r="P69" s="29"/>
    </row>
    <row r="70" spans="1:18" s="2" customFormat="1" ht="11.4" x14ac:dyDescent="0.2">
      <c r="B70" s="37"/>
      <c r="C70" s="38"/>
      <c r="D70" s="4"/>
      <c r="E70" s="4"/>
      <c r="F70" s="4"/>
      <c r="G70" s="4"/>
      <c r="H70" s="39"/>
      <c r="I70" s="97" t="s">
        <v>12</v>
      </c>
      <c r="J70" s="97"/>
      <c r="K70" s="98"/>
      <c r="L70" s="97" t="s">
        <v>11</v>
      </c>
      <c r="M70" s="98"/>
      <c r="N70" s="113" t="s">
        <v>34</v>
      </c>
      <c r="O70" s="97"/>
      <c r="P70" s="114"/>
    </row>
    <row r="71" spans="1:18" s="2" customFormat="1" ht="11.4" x14ac:dyDescent="0.2">
      <c r="B71" s="37"/>
      <c r="C71" s="38"/>
      <c r="D71" s="4"/>
      <c r="E71" s="4"/>
      <c r="F71" s="4"/>
      <c r="G71" s="4"/>
      <c r="H71" s="39"/>
      <c r="I71" s="70"/>
      <c r="J71" s="71"/>
      <c r="K71" s="72"/>
      <c r="L71" s="71"/>
      <c r="M71" s="72"/>
      <c r="N71" s="71"/>
      <c r="O71" s="71"/>
      <c r="P71" s="72"/>
    </row>
    <row r="72" spans="1:18" x14ac:dyDescent="0.25">
      <c r="B72" s="40" t="s">
        <v>31</v>
      </c>
      <c r="C72" s="36"/>
      <c r="D72" s="26"/>
      <c r="E72" s="26"/>
      <c r="F72" s="26"/>
      <c r="G72" s="26"/>
      <c r="H72" s="27"/>
      <c r="I72" s="104"/>
      <c r="J72" s="105" t="s">
        <v>35</v>
      </c>
      <c r="K72" s="106"/>
      <c r="L72" s="106"/>
      <c r="M72" s="106"/>
      <c r="N72" s="106"/>
      <c r="O72" s="106"/>
      <c r="P72" s="107"/>
    </row>
    <row r="73" spans="1:18" s="2" customFormat="1" ht="11.4" x14ac:dyDescent="0.2">
      <c r="B73" s="40" t="s">
        <v>32</v>
      </c>
      <c r="C73" s="38"/>
      <c r="D73" s="4"/>
      <c r="E73" s="4"/>
      <c r="F73" s="4"/>
      <c r="G73" s="4"/>
      <c r="H73" s="39"/>
      <c r="I73" s="108"/>
      <c r="J73" s="105" t="s">
        <v>36</v>
      </c>
      <c r="K73" s="132"/>
      <c r="L73" s="109"/>
      <c r="M73" s="109"/>
      <c r="N73" s="109"/>
      <c r="O73" s="109"/>
      <c r="P73" s="110"/>
    </row>
    <row r="74" spans="1:18" s="2" customFormat="1" ht="11.4" x14ac:dyDescent="0.2">
      <c r="B74" s="102" t="s">
        <v>33</v>
      </c>
      <c r="C74" s="41"/>
      <c r="D74" s="42"/>
      <c r="E74" s="42"/>
      <c r="F74" s="42"/>
      <c r="G74" s="42"/>
      <c r="H74" s="43"/>
      <c r="I74" s="108"/>
      <c r="J74" s="111" t="s">
        <v>37</v>
      </c>
      <c r="K74" s="103"/>
      <c r="L74" s="103"/>
      <c r="M74" s="103"/>
      <c r="N74" s="103"/>
      <c r="O74" s="103"/>
      <c r="P74" s="112"/>
    </row>
    <row r="75" spans="1:18" ht="9.9" customHeight="1" thickBot="1" x14ac:dyDescent="0.3">
      <c r="I75" s="69"/>
      <c r="J75" s="69"/>
    </row>
    <row r="76" spans="1:18" ht="23.4" thickBot="1" x14ac:dyDescent="0.45">
      <c r="A76" s="19"/>
      <c r="B76" s="20"/>
      <c r="C76" s="21"/>
      <c r="D76" s="20"/>
      <c r="E76" s="20"/>
      <c r="F76" s="20"/>
      <c r="G76" s="20"/>
      <c r="H76" s="20"/>
      <c r="I76" s="20"/>
      <c r="J76" s="20"/>
      <c r="K76" s="22" t="s">
        <v>14</v>
      </c>
      <c r="L76" s="20"/>
      <c r="M76" s="20"/>
      <c r="N76" s="20"/>
      <c r="O76" s="20"/>
      <c r="P76" s="23"/>
    </row>
    <row r="77" spans="1:18" ht="9.9" customHeight="1" x14ac:dyDescent="0.25">
      <c r="B77" s="60"/>
      <c r="M77" s="60"/>
      <c r="P77" s="28"/>
      <c r="Q77" s="28"/>
    </row>
    <row r="78" spans="1:18" x14ac:dyDescent="0.25">
      <c r="A78" s="27"/>
      <c r="B78" s="104"/>
      <c r="C78" s="119"/>
      <c r="D78" s="106"/>
      <c r="E78" s="106"/>
      <c r="F78" s="120" t="s">
        <v>45</v>
      </c>
      <c r="G78" s="106"/>
      <c r="H78" s="106"/>
      <c r="I78" s="107"/>
      <c r="J78" s="149" t="s">
        <v>29</v>
      </c>
      <c r="K78" s="115" t="s">
        <v>15</v>
      </c>
      <c r="L78" s="116"/>
      <c r="M78" s="104"/>
      <c r="N78" s="120" t="s">
        <v>46</v>
      </c>
      <c r="O78" s="107"/>
      <c r="P78" s="104"/>
      <c r="Q78" s="107"/>
      <c r="R78" s="117" t="s">
        <v>8</v>
      </c>
    </row>
    <row r="79" spans="1:18" x14ac:dyDescent="0.25">
      <c r="A79" s="27"/>
      <c r="B79" s="104"/>
      <c r="C79" s="122" t="s">
        <v>22</v>
      </c>
      <c r="D79" s="106"/>
      <c r="E79" s="106"/>
      <c r="F79" s="106"/>
      <c r="G79" s="106"/>
      <c r="H79" s="106"/>
      <c r="I79" s="107"/>
      <c r="J79" s="94">
        <v>18</v>
      </c>
      <c r="K79" s="124"/>
      <c r="L79" s="116"/>
      <c r="M79" s="148" t="s">
        <v>56</v>
      </c>
      <c r="N79" s="147"/>
      <c r="O79" s="146"/>
      <c r="P79" s="150"/>
      <c r="Q79" s="150"/>
      <c r="R79" s="123"/>
    </row>
    <row r="80" spans="1:18" x14ac:dyDescent="0.25">
      <c r="A80" s="27"/>
      <c r="B80" s="121"/>
      <c r="C80" s="119"/>
      <c r="D80" s="106"/>
      <c r="E80" s="106"/>
      <c r="F80" s="106"/>
      <c r="G80" s="106"/>
      <c r="H80" s="106"/>
      <c r="I80" s="107"/>
      <c r="J80" s="118"/>
      <c r="K80" s="124"/>
      <c r="L80" s="116"/>
      <c r="M80" s="80"/>
      <c r="N80" s="77"/>
      <c r="O80" s="77"/>
      <c r="P80" s="77"/>
      <c r="Q80" s="78"/>
      <c r="R80" s="123"/>
    </row>
    <row r="81" spans="1:18" x14ac:dyDescent="0.25">
      <c r="A81" s="27"/>
      <c r="B81" s="80"/>
      <c r="C81" s="81"/>
      <c r="D81" s="77"/>
      <c r="E81" s="77"/>
      <c r="F81" s="77"/>
      <c r="G81" s="77"/>
      <c r="H81" s="77"/>
      <c r="I81" s="78"/>
      <c r="J81" s="79"/>
      <c r="K81" s="73"/>
      <c r="L81" s="74"/>
      <c r="M81" s="148" t="s">
        <v>57</v>
      </c>
      <c r="N81" s="147"/>
      <c r="O81" s="146"/>
      <c r="P81" s="150"/>
      <c r="Q81" s="151"/>
      <c r="R81" s="75"/>
    </row>
    <row r="82" spans="1:18" ht="12.75" customHeight="1" x14ac:dyDescent="0.25">
      <c r="A82" s="27"/>
      <c r="B82" s="80"/>
      <c r="C82" s="81"/>
      <c r="D82" s="77"/>
      <c r="E82" s="77"/>
      <c r="F82" s="77"/>
      <c r="G82" s="77"/>
      <c r="H82" s="77"/>
      <c r="I82" s="78"/>
      <c r="J82" s="79"/>
      <c r="K82" s="73"/>
      <c r="L82" s="74"/>
      <c r="M82" s="80"/>
      <c r="N82" s="77"/>
      <c r="O82" s="77"/>
      <c r="P82" s="77"/>
      <c r="Q82" s="78"/>
      <c r="R82" s="75"/>
    </row>
    <row r="83" spans="1:18" ht="13.8" thickBot="1" x14ac:dyDescent="0.3">
      <c r="E83" s="140"/>
      <c r="G83" s="69"/>
      <c r="H83" s="69"/>
      <c r="I83" s="69"/>
    </row>
    <row r="84" spans="1:18" x14ac:dyDescent="0.25">
      <c r="C84" s="135" t="s">
        <v>60</v>
      </c>
      <c r="D84" s="136"/>
      <c r="E84" s="137"/>
      <c r="F84" s="152"/>
      <c r="I84" s="163"/>
    </row>
    <row r="85" spans="1:18" ht="13.8" thickBot="1" x14ac:dyDescent="0.3">
      <c r="C85" s="138" t="s">
        <v>61</v>
      </c>
      <c r="D85" s="11"/>
      <c r="E85" s="139"/>
      <c r="F85" s="153"/>
      <c r="G85" s="164"/>
      <c r="H85" s="49"/>
      <c r="I85" s="165"/>
      <c r="K85" t="s">
        <v>73</v>
      </c>
    </row>
    <row r="86" spans="1:18" x14ac:dyDescent="0.25">
      <c r="E86" s="140"/>
    </row>
    <row r="87" spans="1:18" x14ac:dyDescent="0.25">
      <c r="E87" s="140"/>
    </row>
    <row r="88" spans="1:18" x14ac:dyDescent="0.25">
      <c r="E88" s="140"/>
      <c r="H88" s="178" t="s">
        <v>16</v>
      </c>
      <c r="I88" s="179"/>
      <c r="J88" s="179"/>
      <c r="K88" s="179"/>
      <c r="L88" s="179"/>
      <c r="M88" s="180">
        <v>0</v>
      </c>
    </row>
    <row r="89" spans="1:18" x14ac:dyDescent="0.25">
      <c r="E89" s="140"/>
      <c r="H89" s="181" t="s">
        <v>62</v>
      </c>
      <c r="I89" s="182"/>
      <c r="J89" s="182"/>
      <c r="K89" s="182"/>
      <c r="L89" s="182"/>
      <c r="M89" s="183">
        <v>0</v>
      </c>
    </row>
    <row r="90" spans="1:18" x14ac:dyDescent="0.25">
      <c r="E90" s="140"/>
      <c r="H90" s="181" t="s">
        <v>58</v>
      </c>
      <c r="I90" s="182"/>
      <c r="J90" s="182"/>
      <c r="K90" s="182"/>
      <c r="L90" s="182"/>
      <c r="M90" s="183">
        <v>0</v>
      </c>
    </row>
    <row r="91" spans="1:18" x14ac:dyDescent="0.25">
      <c r="E91" s="140"/>
      <c r="H91" s="184" t="s">
        <v>17</v>
      </c>
      <c r="I91" s="185"/>
      <c r="J91" s="185"/>
      <c r="K91" s="185"/>
      <c r="L91" s="185"/>
      <c r="M91" s="186">
        <f>SUM(M88*M89)</f>
        <v>0</v>
      </c>
    </row>
    <row r="92" spans="1:18" x14ac:dyDescent="0.25">
      <c r="E92" s="140"/>
      <c r="H92" s="184" t="s">
        <v>18</v>
      </c>
      <c r="I92" s="185"/>
      <c r="J92" s="185"/>
      <c r="K92" s="185"/>
      <c r="L92" s="185"/>
      <c r="M92" s="186">
        <f>SUM(M88*M90)</f>
        <v>0</v>
      </c>
    </row>
    <row r="93" spans="1:18" x14ac:dyDescent="0.25">
      <c r="E93" s="140"/>
      <c r="H93" s="5"/>
      <c r="M93" s="7"/>
    </row>
    <row r="94" spans="1:18" x14ac:dyDescent="0.25">
      <c r="E94" s="140"/>
      <c r="H94" s="187" t="s">
        <v>59</v>
      </c>
      <c r="I94" s="188"/>
      <c r="J94" s="188"/>
      <c r="K94" s="188"/>
      <c r="L94" s="188"/>
      <c r="M94" s="189">
        <f>SUM(M57*1.15)</f>
        <v>0</v>
      </c>
    </row>
    <row r="95" spans="1:18" x14ac:dyDescent="0.25">
      <c r="E95" s="140"/>
      <c r="H95" s="181" t="s">
        <v>19</v>
      </c>
      <c r="I95" s="182"/>
      <c r="J95" s="182"/>
      <c r="K95" s="182"/>
      <c r="L95" s="182"/>
      <c r="M95" s="190">
        <v>0</v>
      </c>
    </row>
    <row r="96" spans="1:18" x14ac:dyDescent="0.25">
      <c r="E96" s="5"/>
      <c r="H96" s="181" t="s">
        <v>20</v>
      </c>
      <c r="I96" s="182"/>
      <c r="J96" s="182"/>
      <c r="K96" s="182"/>
      <c r="L96" s="182"/>
      <c r="M96" s="191">
        <v>0</v>
      </c>
    </row>
    <row r="97" spans="8:18" x14ac:dyDescent="0.25">
      <c r="H97" s="184" t="s">
        <v>21</v>
      </c>
      <c r="I97" s="185"/>
      <c r="J97" s="185"/>
      <c r="K97" s="185"/>
      <c r="L97" s="185"/>
      <c r="M97" s="186">
        <f>SUM(M57*M95)</f>
        <v>0</v>
      </c>
    </row>
    <row r="98" spans="8:18" x14ac:dyDescent="0.25">
      <c r="H98" s="184" t="s">
        <v>18</v>
      </c>
      <c r="I98" s="185"/>
      <c r="J98" s="185"/>
      <c r="K98" s="185"/>
      <c r="L98" s="185"/>
      <c r="M98" s="186">
        <f>SUM(M94*M96)</f>
        <v>0</v>
      </c>
    </row>
    <row r="99" spans="8:18" x14ac:dyDescent="0.25">
      <c r="H99" s="5"/>
      <c r="M99" s="7"/>
      <c r="P99" s="176"/>
      <c r="Q99" s="177"/>
      <c r="R99" s="7"/>
    </row>
    <row r="100" spans="8:18" x14ac:dyDescent="0.25">
      <c r="H100" s="187" t="s">
        <v>66</v>
      </c>
      <c r="I100" s="188"/>
      <c r="J100" s="188"/>
      <c r="K100" s="188"/>
      <c r="L100" s="188"/>
      <c r="M100" s="189">
        <f>SUM(Q57*1.15)</f>
        <v>0</v>
      </c>
    </row>
    <row r="101" spans="8:18" x14ac:dyDescent="0.25">
      <c r="H101" s="181" t="s">
        <v>19</v>
      </c>
      <c r="I101" s="182"/>
      <c r="J101" s="182"/>
      <c r="K101" s="182"/>
      <c r="L101" s="182"/>
      <c r="M101" s="190">
        <v>0</v>
      </c>
      <c r="Q101" s="2"/>
    </row>
    <row r="102" spans="8:18" x14ac:dyDescent="0.25">
      <c r="H102" s="181" t="s">
        <v>20</v>
      </c>
      <c r="I102" s="182"/>
      <c r="J102" s="182"/>
      <c r="K102" s="182"/>
      <c r="L102" s="182"/>
      <c r="M102" s="191">
        <v>0</v>
      </c>
    </row>
    <row r="103" spans="8:18" x14ac:dyDescent="0.25">
      <c r="H103" s="184" t="s">
        <v>21</v>
      </c>
      <c r="I103" s="185"/>
      <c r="J103" s="185"/>
      <c r="K103" s="185"/>
      <c r="L103" s="185"/>
      <c r="M103" s="186">
        <f>SUM(Q57*M101)</f>
        <v>0</v>
      </c>
    </row>
    <row r="104" spans="8:18" x14ac:dyDescent="0.25">
      <c r="H104" s="184" t="s">
        <v>18</v>
      </c>
      <c r="I104" s="185"/>
      <c r="J104" s="185"/>
      <c r="K104" s="185"/>
      <c r="L104" s="185"/>
      <c r="M104" s="186">
        <f>SUM(M100*M102)</f>
        <v>0</v>
      </c>
    </row>
    <row r="105" spans="8:18" x14ac:dyDescent="0.25">
      <c r="H105" s="5"/>
      <c r="M105" s="7"/>
    </row>
    <row r="106" spans="8:18" ht="13.8" thickBot="1" x14ac:dyDescent="0.3">
      <c r="H106" s="5"/>
      <c r="K106" s="49"/>
      <c r="M106" s="12"/>
      <c r="N106" s="49"/>
    </row>
    <row r="107" spans="8:18" ht="13.8" thickBot="1" x14ac:dyDescent="0.3">
      <c r="H107" s="140"/>
      <c r="I107" s="131"/>
      <c r="J107" s="166" t="s">
        <v>64</v>
      </c>
      <c r="K107" s="167"/>
      <c r="L107" s="167"/>
      <c r="M107" s="168">
        <f>SUM(M91+M92+M97+M98+M103+M104)</f>
        <v>0</v>
      </c>
      <c r="N107" s="169" t="s">
        <v>63</v>
      </c>
      <c r="O107" s="170" t="s">
        <v>23</v>
      </c>
    </row>
    <row r="108" spans="8:18" ht="13.8" thickBot="1" x14ac:dyDescent="0.3">
      <c r="H108" s="140"/>
      <c r="I108" s="131"/>
      <c r="J108" s="171" t="s">
        <v>64</v>
      </c>
      <c r="K108" s="172"/>
      <c r="L108" s="172"/>
      <c r="M108" s="173">
        <f>SUM(M107*1.21)</f>
        <v>0</v>
      </c>
      <c r="N108" s="174" t="s">
        <v>63</v>
      </c>
      <c r="O108" s="175" t="s">
        <v>65</v>
      </c>
    </row>
    <row r="109" spans="8:18" x14ac:dyDescent="0.25">
      <c r="H109" s="140"/>
      <c r="I109" s="131"/>
      <c r="J109" s="131"/>
      <c r="K109" s="131"/>
      <c r="L109" s="131"/>
      <c r="M109" s="159"/>
    </row>
    <row r="110" spans="8:18" x14ac:dyDescent="0.25">
      <c r="H110" s="5"/>
      <c r="M110" s="32"/>
    </row>
  </sheetData>
  <phoneticPr fontId="3" type="noConversion"/>
  <pageMargins left="0.59055118110236227" right="0.59055118110236227" top="0.59055118110236227" bottom="0.59055118110236227" header="0.51181102362204722" footer="0.51181102362204722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3.2" x14ac:dyDescent="0.25"/>
  <sheetData/>
  <phoneticPr fontId="3" type="noConversion"/>
  <pageMargins left="0.78740157499999996" right="0.78740157499999996" top="0.984251969" bottom="0.984251969" header="0.4921259845" footer="0.4921259845"/>
  <headerFooter alignWithMargins="0">
    <oddHeader>&amp;A</oddHeader>
    <oddFooter>Strana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15</vt:i4>
      </vt:variant>
    </vt:vector>
  </HeadingPairs>
  <TitlesOfParts>
    <vt:vector size="15" baseType="lpstr">
      <vt:lpstr>vzor</vt:lpstr>
      <vt:lpstr>formulár</vt:lpstr>
      <vt:lpstr>List4</vt:lpstr>
      <vt:lpstr>List5</vt:lpstr>
      <vt:lpstr>List6</vt:lpstr>
      <vt:lpstr>List7</vt:lpstr>
      <vt:lpstr>List8</vt:lpstr>
      <vt:lpstr>List9</vt:lpstr>
      <vt:lpstr>List10</vt:lpstr>
      <vt:lpstr>List11</vt:lpstr>
      <vt:lpstr>List12</vt:lpstr>
      <vt:lpstr>List13</vt:lpstr>
      <vt:lpstr>List14</vt:lpstr>
      <vt:lpstr>List15</vt:lpstr>
      <vt:lpstr>List16</vt:lpstr>
    </vt:vector>
  </TitlesOfParts>
  <Company>ddddddd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Klimeš</dc:creator>
  <cp:lastModifiedBy>Petra Krajícová</cp:lastModifiedBy>
  <cp:lastPrinted>2021-04-19T06:36:34Z</cp:lastPrinted>
  <dcterms:created xsi:type="dcterms:W3CDTF">1998-09-23T08:26:06Z</dcterms:created>
  <dcterms:modified xsi:type="dcterms:W3CDTF">2021-07-20T11:02:35Z</dcterms:modified>
</cp:coreProperties>
</file>